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\FINANCIJSKI PLANOVI\planovi 2024\USKLAĐENI PLAN MZO\"/>
    </mc:Choice>
  </mc:AlternateContent>
  <xr:revisionPtr revIDLastSave="0" documentId="13_ncr:1_{81DE97F0-E957-468A-B4A2-25DD56050342}" xr6:coauthVersionLast="36" xr6:coauthVersionMax="36" xr10:uidLastSave="{00000000-0000-0000-0000-000000000000}"/>
  <bookViews>
    <workbookView xWindow="0" yWindow="0" windowWidth="30720" windowHeight="14724" xr2:uid="{00000000-000D-0000-FFFF-FFFF00000000}"/>
  </bookViews>
  <sheets>
    <sheet name="PFRI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7" l="1"/>
  <c r="D20" i="7" l="1"/>
  <c r="D19" i="7" s="1"/>
  <c r="E20" i="7"/>
  <c r="E19" i="7" s="1"/>
  <c r="F20" i="7"/>
  <c r="G20" i="7"/>
  <c r="G19" i="7" s="1"/>
  <c r="C20" i="7"/>
  <c r="D25" i="7"/>
  <c r="D24" i="7" s="1"/>
  <c r="E25" i="7"/>
  <c r="E24" i="7" s="1"/>
  <c r="F25" i="7"/>
  <c r="F24" i="7" s="1"/>
  <c r="G25" i="7"/>
  <c r="G24" i="7" s="1"/>
  <c r="C25" i="7"/>
  <c r="C24" i="7" s="1"/>
  <c r="D35" i="7"/>
  <c r="D34" i="7" s="1"/>
  <c r="E35" i="7"/>
  <c r="E34" i="7" s="1"/>
  <c r="F35" i="7"/>
  <c r="F34" i="7" s="1"/>
  <c r="G35" i="7"/>
  <c r="C35" i="7"/>
  <c r="C34" i="7" s="1"/>
  <c r="D42" i="7"/>
  <c r="E42" i="7"/>
  <c r="F42" i="7"/>
  <c r="G42" i="7"/>
  <c r="C42" i="7"/>
  <c r="D46" i="7"/>
  <c r="E46" i="7"/>
  <c r="F46" i="7"/>
  <c r="F9" i="7" s="1"/>
  <c r="G46" i="7"/>
  <c r="C46" i="7"/>
  <c r="C9" i="7" s="1"/>
  <c r="D52" i="7"/>
  <c r="E52" i="7"/>
  <c r="F52" i="7"/>
  <c r="G52" i="7"/>
  <c r="C52" i="7"/>
  <c r="G63" i="7"/>
  <c r="E63" i="7"/>
  <c r="F63" i="7"/>
  <c r="D63" i="7"/>
  <c r="C63" i="7"/>
  <c r="C11" i="7" s="1"/>
  <c r="D73" i="7"/>
  <c r="E73" i="7"/>
  <c r="F73" i="7"/>
  <c r="G73" i="7"/>
  <c r="C73" i="7"/>
  <c r="D81" i="7"/>
  <c r="E81" i="7"/>
  <c r="F81" i="7"/>
  <c r="F8" i="7" s="1"/>
  <c r="G81" i="7"/>
  <c r="C81" i="7"/>
  <c r="D88" i="7"/>
  <c r="E88" i="7"/>
  <c r="F88" i="7"/>
  <c r="G88" i="7"/>
  <c r="C88" i="7"/>
  <c r="D98" i="7"/>
  <c r="D10" i="7" s="1"/>
  <c r="E98" i="7"/>
  <c r="F98" i="7"/>
  <c r="G98" i="7"/>
  <c r="C98" i="7"/>
  <c r="D109" i="7"/>
  <c r="E109" i="7"/>
  <c r="F109" i="7"/>
  <c r="G109" i="7"/>
  <c r="C109" i="7"/>
  <c r="D119" i="7"/>
  <c r="E119" i="7"/>
  <c r="F119" i="7"/>
  <c r="G119" i="7"/>
  <c r="C119" i="7"/>
  <c r="D126" i="7"/>
  <c r="D13" i="7" s="1"/>
  <c r="E126" i="7"/>
  <c r="E13" i="7" s="1"/>
  <c r="F126" i="7"/>
  <c r="F13" i="7" s="1"/>
  <c r="G126" i="7"/>
  <c r="G13" i="7" s="1"/>
  <c r="C126" i="7"/>
  <c r="C13" i="7" s="1"/>
  <c r="G136" i="7"/>
  <c r="G16" i="7" s="1"/>
  <c r="D136" i="7"/>
  <c r="D16" i="7" s="1"/>
  <c r="E136" i="7"/>
  <c r="E16" i="7" s="1"/>
  <c r="F136" i="7"/>
  <c r="F16" i="7" s="1"/>
  <c r="C136" i="7"/>
  <c r="D129" i="7"/>
  <c r="E129" i="7"/>
  <c r="E128" i="7" s="1"/>
  <c r="F129" i="7"/>
  <c r="F128" i="7" s="1"/>
  <c r="G129" i="7"/>
  <c r="G7" i="7" s="1"/>
  <c r="C129" i="7"/>
  <c r="C7" i="7" s="1"/>
  <c r="G34" i="7"/>
  <c r="D7" i="7"/>
  <c r="G11" i="7"/>
  <c r="F11" i="7" l="1"/>
  <c r="C10" i="7"/>
  <c r="C19" i="7"/>
  <c r="C6" i="7"/>
  <c r="C5" i="7" s="1"/>
  <c r="C128" i="7"/>
  <c r="G8" i="7"/>
  <c r="C12" i="7"/>
  <c r="C8" i="7"/>
  <c r="D8" i="7"/>
  <c r="C41" i="7"/>
  <c r="F7" i="7"/>
  <c r="F12" i="7"/>
  <c r="G6" i="7"/>
  <c r="G5" i="7" s="1"/>
  <c r="E7" i="7"/>
  <c r="D128" i="7"/>
  <c r="G41" i="7"/>
  <c r="G12" i="7"/>
  <c r="E12" i="7"/>
  <c r="F80" i="7"/>
  <c r="E10" i="7"/>
  <c r="F10" i="7"/>
  <c r="E8" i="7"/>
  <c r="F41" i="7"/>
  <c r="F6" i="7"/>
  <c r="F5" i="7" s="1"/>
  <c r="F19" i="7"/>
  <c r="D12" i="7"/>
  <c r="E6" i="7"/>
  <c r="E5" i="7" s="1"/>
  <c r="D6" i="7"/>
  <c r="E41" i="7"/>
  <c r="E9" i="7"/>
  <c r="D9" i="7"/>
  <c r="G9" i="7"/>
  <c r="D41" i="7"/>
  <c r="G10" i="7"/>
  <c r="E11" i="7"/>
  <c r="D11" i="7"/>
  <c r="D80" i="7"/>
  <c r="D18" i="7" s="1"/>
  <c r="C80" i="7"/>
  <c r="E80" i="7"/>
  <c r="G80" i="7"/>
  <c r="G128" i="7"/>
  <c r="C16" i="7"/>
  <c r="C18" i="7" l="1"/>
  <c r="F18" i="7"/>
  <c r="E18" i="7"/>
  <c r="G18" i="7"/>
</calcChain>
</file>

<file path=xl/sharedStrings.xml><?xml version="1.0" encoding="utf-8"?>
<sst xmlns="http://schemas.openxmlformats.org/spreadsheetml/2006/main" count="260" uniqueCount="61">
  <si>
    <t>A621001</t>
  </si>
  <si>
    <t>Opći prihodi i primici</t>
  </si>
  <si>
    <t>REDOVNA DJELATNOST SVEUČILIŠTA U RIJECI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</si>
  <si>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</si>
  <si>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</si>
  <si>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</si>
  <si>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</si>
  <si>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</si>
  <si>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</si>
  <si>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</si>
  <si>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</si>
  <si>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</si>
  <si>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</si>
  <si>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</si>
  <si>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</si>
  <si>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</si>
  <si>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</si>
  <si>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</si>
  <si>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A679089</t>
  </si>
  <si>
    <t>REDOVNA DJELATNOST SVEUČILIŠTA U RIJECI (IZ EVIDENCIJSKIH PRIHODA)</t>
  </si>
  <si>
    <t>Mehanizam za oporavak i otpornost</t>
  </si>
  <si>
    <t>K679106</t>
  </si>
  <si>
    <t>OP UČINKOVITI LJUDSKI POTENCIJALI 2014.-2020., PRIORITET 3</t>
  </si>
  <si>
    <t>Europski socijalni fond (ESF)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</si>
  <si>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</si>
  <si>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</si>
  <si>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</si>
  <si>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</si>
  <si>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</si>
  <si>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</si>
  <si>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</si>
  <si>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</si>
  <si>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</si>
  <si>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</si>
  <si>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</si>
  <si>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</si>
  <si>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</si>
  <si>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</si>
  <si>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</si>
  <si>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</si>
  <si>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</si>
  <si>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</si>
  <si>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</si>
  <si>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</si>
  <si>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</si>
  <si>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</si>
  <si>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</si>
  <si>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</si>
  <si>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3705</t>
  </si>
  <si>
    <t>VISOKO OBRAZOVANJE</t>
  </si>
  <si>
    <t>61</t>
  </si>
  <si>
    <t>IZVRŠENJE
2022.</t>
  </si>
  <si>
    <t>TEKUĆI PLAN
2023.</t>
  </si>
  <si>
    <t>PLAN 
ZA 2024.</t>
  </si>
  <si>
    <t>PROJEKCIJA 
ZA 2025.</t>
  </si>
  <si>
    <t>PROJEKCIJA 
ZA 2026.</t>
  </si>
  <si>
    <t>SVEUČILIŠTE U RIJECI, POMORSKI FAKULTET</t>
  </si>
  <si>
    <t>Prodaja ili zamjena nefinancijske imovine</t>
  </si>
  <si>
    <t>Rashodi poslovanja i rashodi za nabavu nefinancijske imovine planiraju su po aktivnostima i programima kako slijedi:</t>
  </si>
  <si>
    <t>II. POSEBNI DIO FINANCIJSKOG PLANA ZA 2024. GODINU I PROJEKCIJA ZA 2025. GODINU I 2026. GODINU.</t>
  </si>
  <si>
    <t>UKUPNO RASHODI: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</si>
</sst>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0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0" borderId="8" xfId="49" quotePrefix="1" applyFill="1" applyBorder="1" applyAlignment="1">
      <alignment horizontal="left" vertical="center" indent="7"/>
    </xf>
    <xf numFmtId="0" fontId="12" fillId="0" borderId="8" xfId="49" quotePrefix="1" applyFill="1" applyBorder="1">
      <alignment horizontal="left" vertical="center" indent="1"/>
    </xf>
    <xf numFmtId="3" fontId="12" fillId="0" borderId="8" xfId="50" applyNumberFormat="1" applyFill="1" applyBorder="1">
      <alignment horizontal="right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6" fillId="0" borderId="0" xfId="0" applyFont="1" applyAlignment="1"/>
    <xf numFmtId="0" fontId="17" fillId="0" borderId="0" xfId="0" applyFont="1" applyFill="1" applyBorder="1"/>
    <xf numFmtId="0" fontId="13" fillId="0" borderId="0" xfId="0" quotePrefix="1" applyFont="1" applyFill="1" applyBorder="1" applyAlignment="1">
      <alignment horizontal="center" vertical="center" wrapText="1"/>
    </xf>
    <xf numFmtId="0" fontId="13" fillId="0" borderId="0" xfId="0" quotePrefix="1" applyFont="1" applyFill="1" applyBorder="1" applyAlignment="1">
      <alignment horizontal="left" vertical="center" wrapText="1"/>
    </xf>
    <xf numFmtId="3" fontId="13" fillId="0" borderId="0" xfId="0" quotePrefix="1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42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O15" sqref="O15"/>
    </sheetView>
  </sheetViews>
  <sheetFormatPr defaultColWidth="9.109375" defaultRowHeight="14.4" x14ac:dyDescent="0.3"/>
  <cols>
    <col min="1" max="1" width="17.33203125" style="7" customWidth="1"/>
    <col min="2" max="2" width="58.5546875" style="7" customWidth="1"/>
    <col min="3" max="7" width="13.33203125" style="7" customWidth="1"/>
    <col min="8" max="16384" width="9.109375" style="7"/>
  </cols>
  <sheetData>
    <row r="2" spans="1:11" x14ac:dyDescent="0.3">
      <c r="A2" s="28" t="s">
        <v>59</v>
      </c>
      <c r="B2" s="29"/>
      <c r="C2" s="29"/>
      <c r="D2" s="29"/>
      <c r="E2" s="29"/>
      <c r="F2" s="29"/>
      <c r="G2" s="29"/>
    </row>
    <row r="3" spans="1:11" s="24" customFormat="1" ht="16.5" customHeight="1" x14ac:dyDescent="0.3">
      <c r="A3" s="21" t="s">
        <v>58</v>
      </c>
      <c r="B3" s="22"/>
      <c r="C3" s="22"/>
      <c r="D3" s="23"/>
      <c r="E3" s="23"/>
      <c r="F3" s="23"/>
      <c r="G3" s="23"/>
      <c r="H3" s="23"/>
      <c r="I3" s="23"/>
      <c r="J3" s="23"/>
      <c r="K3" s="23"/>
    </row>
    <row r="4" spans="1:11" ht="26.4" x14ac:dyDescent="0.3">
      <c r="A4" s="5">
        <v>22568</v>
      </c>
      <c r="B4" s="5" t="s">
        <v>56</v>
      </c>
      <c r="C4" s="5" t="s">
        <v>51</v>
      </c>
      <c r="D4" s="5" t="s">
        <v>52</v>
      </c>
      <c r="E4" s="6" t="s">
        <v>53</v>
      </c>
      <c r="F4" s="6" t="s">
        <v>54</v>
      </c>
      <c r="G4" s="6" t="s">
        <v>55</v>
      </c>
    </row>
    <row r="5" spans="1:11" x14ac:dyDescent="0.3">
      <c r="A5" s="25"/>
      <c r="B5" s="26" t="s">
        <v>60</v>
      </c>
      <c r="C5" s="27">
        <f>SUM(C6:C13)</f>
        <v>7162461.5199999996</v>
      </c>
      <c r="D5" s="27">
        <f t="shared" ref="D5:G5" si="0">SUM(D6:D13)</f>
        <v>6152460.5159599176</v>
      </c>
      <c r="E5" s="27">
        <f t="shared" si="0"/>
        <v>6363971.4423000002</v>
      </c>
      <c r="F5" s="27">
        <f t="shared" si="0"/>
        <v>6208665.4000000004</v>
      </c>
      <c r="G5" s="27">
        <f t="shared" si="0"/>
        <v>6049290.4000000004</v>
      </c>
    </row>
    <row r="6" spans="1:11" x14ac:dyDescent="0.3">
      <c r="A6" s="3">
        <v>11</v>
      </c>
      <c r="B6" s="2" t="s">
        <v>1</v>
      </c>
      <c r="C6" s="4">
        <f>C20+C25+C35</f>
        <v>3246785</v>
      </c>
      <c r="D6" s="4">
        <f t="shared" ref="D6:G6" si="1">D20+D25+D35</f>
        <v>4058907.2145464197</v>
      </c>
      <c r="E6" s="4">
        <f t="shared" si="1"/>
        <v>4098387.31</v>
      </c>
      <c r="F6" s="4">
        <f>F20+F25+F35</f>
        <v>4092921.4</v>
      </c>
      <c r="G6" s="4">
        <f t="shared" si="1"/>
        <v>4062811.4</v>
      </c>
    </row>
    <row r="7" spans="1:11" x14ac:dyDescent="0.3">
      <c r="A7" s="3">
        <v>12</v>
      </c>
      <c r="B7" s="2" t="s">
        <v>3</v>
      </c>
      <c r="C7" s="4">
        <f>C129</f>
        <v>35672.800000000003</v>
      </c>
      <c r="D7" s="4">
        <f t="shared" ref="D7:G7" si="2">D129</f>
        <v>18922</v>
      </c>
      <c r="E7" s="4">
        <f t="shared" si="2"/>
        <v>0</v>
      </c>
      <c r="F7" s="4">
        <f t="shared" si="2"/>
        <v>0</v>
      </c>
      <c r="G7" s="4">
        <f t="shared" si="2"/>
        <v>0</v>
      </c>
    </row>
    <row r="8" spans="1:11" x14ac:dyDescent="0.3">
      <c r="A8" s="3">
        <v>31</v>
      </c>
      <c r="B8" s="2" t="s">
        <v>17</v>
      </c>
      <c r="C8" s="4">
        <f>C42+C81</f>
        <v>838627</v>
      </c>
      <c r="D8" s="4">
        <f>D42+D81</f>
        <v>841134.11639790295</v>
      </c>
      <c r="E8" s="4">
        <f>E42+E81</f>
        <v>923217.13229999994</v>
      </c>
      <c r="F8" s="4">
        <f>F42+F81</f>
        <v>874390</v>
      </c>
      <c r="G8" s="4">
        <f>G42+G81</f>
        <v>893620</v>
      </c>
    </row>
    <row r="9" spans="1:11" x14ac:dyDescent="0.3">
      <c r="A9" s="3">
        <v>43</v>
      </c>
      <c r="B9" s="2" t="s">
        <v>9</v>
      </c>
      <c r="C9" s="4">
        <f>C46+C88</f>
        <v>1438478.76</v>
      </c>
      <c r="D9" s="4">
        <f>D46+D88</f>
        <v>749697.79016523983</v>
      </c>
      <c r="E9" s="4">
        <f>E46+E88</f>
        <v>850278</v>
      </c>
      <c r="F9" s="4">
        <f>F46+F88</f>
        <v>787685</v>
      </c>
      <c r="G9" s="4">
        <f>G46+G88</f>
        <v>812468</v>
      </c>
    </row>
    <row r="10" spans="1:11" x14ac:dyDescent="0.3">
      <c r="A10" s="3">
        <v>51</v>
      </c>
      <c r="B10" s="2" t="s">
        <v>11</v>
      </c>
      <c r="C10" s="4">
        <f>C52+C98</f>
        <v>1238303.8599999999</v>
      </c>
      <c r="D10" s="4">
        <f t="shared" ref="D10:G10" si="3">D52+D98</f>
        <v>352512</v>
      </c>
      <c r="E10" s="4">
        <f t="shared" si="3"/>
        <v>376510</v>
      </c>
      <c r="F10" s="4">
        <f t="shared" si="3"/>
        <v>387525</v>
      </c>
      <c r="G10" s="4">
        <f t="shared" si="3"/>
        <v>219825</v>
      </c>
    </row>
    <row r="11" spans="1:11" x14ac:dyDescent="0.3">
      <c r="A11" s="3">
        <v>52</v>
      </c>
      <c r="B11" s="2" t="s">
        <v>12</v>
      </c>
      <c r="C11" s="4">
        <f>C63+C109</f>
        <v>215697.25</v>
      </c>
      <c r="D11" s="4">
        <f>D63+D109</f>
        <v>122279.05799986728</v>
      </c>
      <c r="E11" s="4">
        <f>E63+E109</f>
        <v>34165</v>
      </c>
      <c r="F11" s="4">
        <f>F63+F109</f>
        <v>16678</v>
      </c>
      <c r="G11" s="4">
        <f>G63+G109</f>
        <v>13100</v>
      </c>
    </row>
    <row r="12" spans="1:11" x14ac:dyDescent="0.3">
      <c r="A12" s="3">
        <v>61</v>
      </c>
      <c r="B12" s="2" t="s">
        <v>13</v>
      </c>
      <c r="C12" s="4">
        <f>C73+C119</f>
        <v>145338.84999999998</v>
      </c>
      <c r="D12" s="4">
        <f t="shared" ref="D12:G12" si="4">D73+D119</f>
        <v>8212</v>
      </c>
      <c r="E12" s="4">
        <f t="shared" si="4"/>
        <v>80714</v>
      </c>
      <c r="F12" s="4">
        <f t="shared" si="4"/>
        <v>48766</v>
      </c>
      <c r="G12" s="4">
        <f t="shared" si="4"/>
        <v>46766</v>
      </c>
    </row>
    <row r="13" spans="1:11" x14ac:dyDescent="0.3">
      <c r="A13" s="3">
        <v>71</v>
      </c>
      <c r="B13" s="2" t="s">
        <v>57</v>
      </c>
      <c r="C13" s="4">
        <f t="shared" ref="C13:G13" si="5">C126</f>
        <v>3558</v>
      </c>
      <c r="D13" s="4">
        <f t="shared" si="5"/>
        <v>796.33685048775624</v>
      </c>
      <c r="E13" s="4">
        <f>E126</f>
        <v>700</v>
      </c>
      <c r="F13" s="4">
        <f t="shared" si="5"/>
        <v>700</v>
      </c>
      <c r="G13" s="4">
        <f t="shared" si="5"/>
        <v>700</v>
      </c>
    </row>
    <row r="14" spans="1:11" x14ac:dyDescent="0.3">
      <c r="A14" s="3">
        <v>581</v>
      </c>
      <c r="B14" s="2" t="s">
        <v>20</v>
      </c>
      <c r="C14" s="4"/>
      <c r="D14" s="4"/>
      <c r="E14" s="4"/>
      <c r="F14" s="4"/>
      <c r="G14" s="4"/>
    </row>
    <row r="15" spans="1:11" x14ac:dyDescent="0.3">
      <c r="A15" s="12">
        <v>5761</v>
      </c>
      <c r="B15" s="13" t="s">
        <v>25</v>
      </c>
      <c r="C15" s="14"/>
      <c r="D15" s="14"/>
      <c r="E15" s="14"/>
      <c r="F15" s="14"/>
      <c r="G15" s="14"/>
    </row>
    <row r="16" spans="1:11" x14ac:dyDescent="0.3">
      <c r="A16" s="18">
        <v>561</v>
      </c>
      <c r="B16" s="19" t="s">
        <v>23</v>
      </c>
      <c r="C16" s="20">
        <f>C136</f>
        <v>202146.23999999996</v>
      </c>
      <c r="D16" s="20">
        <f>D136</f>
        <v>107224</v>
      </c>
      <c r="E16" s="20">
        <f t="shared" ref="E16:G16" si="6">E136</f>
        <v>0</v>
      </c>
      <c r="F16" s="20">
        <f t="shared" si="6"/>
        <v>0</v>
      </c>
      <c r="G16" s="20">
        <f t="shared" si="6"/>
        <v>0</v>
      </c>
    </row>
    <row r="17" spans="1:7" x14ac:dyDescent="0.3">
      <c r="A17" s="15">
        <v>563</v>
      </c>
      <c r="B17" s="16" t="s">
        <v>24</v>
      </c>
      <c r="C17" s="17"/>
      <c r="D17" s="17"/>
      <c r="E17" s="17"/>
      <c r="F17" s="17"/>
      <c r="G17" s="17"/>
    </row>
    <row r="18" spans="1:7" x14ac:dyDescent="0.3">
      <c r="A18" s="9" t="s">
        <v>48</v>
      </c>
      <c r="B18" s="10" t="s">
        <v>49</v>
      </c>
      <c r="C18" s="11">
        <f>C19+C24+C34+C41+C80+C128</f>
        <v>7364607.7599999998</v>
      </c>
      <c r="D18" s="11">
        <f t="shared" ref="D18:G18" si="7">D19+D24+D34+D41+D80+D128</f>
        <v>6259684.5159599176</v>
      </c>
      <c r="E18" s="11">
        <f t="shared" si="7"/>
        <v>6363971.4423000002</v>
      </c>
      <c r="F18" s="11">
        <f t="shared" si="7"/>
        <v>6208665.4000000004</v>
      </c>
      <c r="G18" s="11">
        <f t="shared" si="7"/>
        <v>6049290.4000000004</v>
      </c>
    </row>
    <row r="19" spans="1:7" x14ac:dyDescent="0.3">
      <c r="A19" s="1" t="s">
        <v>0</v>
      </c>
      <c r="B19" s="2" t="s">
        <v>2</v>
      </c>
      <c r="C19" s="4">
        <f>C20</f>
        <v>2899248</v>
      </c>
      <c r="D19" s="4">
        <f t="shared" ref="D19" si="8">D20</f>
        <v>3518688</v>
      </c>
      <c r="E19" s="4">
        <f>E20</f>
        <v>3539826</v>
      </c>
      <c r="F19" s="4">
        <f t="shared" ref="F19" si="9">F20</f>
        <v>3550627</v>
      </c>
      <c r="G19" s="4">
        <f>G20</f>
        <v>3552556</v>
      </c>
    </row>
    <row r="20" spans="1:7" x14ac:dyDescent="0.3">
      <c r="A20" s="3" t="s">
        <v>35</v>
      </c>
      <c r="B20" s="2" t="s">
        <v>1</v>
      </c>
      <c r="C20" s="4">
        <f>SUM(C21:C23)</f>
        <v>2899248</v>
      </c>
      <c r="D20" s="4">
        <f t="shared" ref="D20:G20" si="10">SUM(D21:D23)</f>
        <v>3518688</v>
      </c>
      <c r="E20" s="4">
        <f t="shared" si="10"/>
        <v>3539826</v>
      </c>
      <c r="F20" s="4">
        <f t="shared" si="10"/>
        <v>3550627</v>
      </c>
      <c r="G20" s="4">
        <f t="shared" si="10"/>
        <v>3552556</v>
      </c>
    </row>
    <row r="21" spans="1:7" x14ac:dyDescent="0.3">
      <c r="A21" s="8" t="s">
        <v>16</v>
      </c>
      <c r="B21" s="2" t="s">
        <v>37</v>
      </c>
      <c r="C21" s="4">
        <v>2834382</v>
      </c>
      <c r="D21" s="4">
        <v>3436404</v>
      </c>
      <c r="E21" s="4">
        <v>3452309</v>
      </c>
      <c r="F21" s="4">
        <v>3463110</v>
      </c>
      <c r="G21" s="4">
        <v>3465039</v>
      </c>
    </row>
    <row r="22" spans="1:7" x14ac:dyDescent="0.3">
      <c r="A22" s="8" t="s">
        <v>26</v>
      </c>
      <c r="B22" s="2" t="s">
        <v>36</v>
      </c>
      <c r="C22" s="4">
        <v>64866</v>
      </c>
      <c r="D22" s="4">
        <v>82284</v>
      </c>
      <c r="E22" s="4">
        <v>87517</v>
      </c>
      <c r="F22" s="4">
        <v>87517</v>
      </c>
      <c r="G22" s="4">
        <v>87517</v>
      </c>
    </row>
    <row r="23" spans="1:7" x14ac:dyDescent="0.3">
      <c r="A23" s="8" t="s">
        <v>31</v>
      </c>
      <c r="B23" s="2" t="s">
        <v>43</v>
      </c>
      <c r="C23" s="4"/>
      <c r="D23" s="4"/>
      <c r="E23" s="4"/>
      <c r="F23" s="4"/>
      <c r="G23" s="4"/>
    </row>
    <row r="24" spans="1:7" x14ac:dyDescent="0.3">
      <c r="A24" s="1" t="s">
        <v>6</v>
      </c>
      <c r="B24" s="2" t="s">
        <v>7</v>
      </c>
      <c r="C24" s="4">
        <f>C25</f>
        <v>342114</v>
      </c>
      <c r="D24" s="4">
        <f t="shared" ref="D24:G24" si="11">D25</f>
        <v>390009.2145464198</v>
      </c>
      <c r="E24" s="4">
        <f t="shared" si="11"/>
        <v>549281.31000000006</v>
      </c>
      <c r="F24" s="4">
        <f t="shared" si="11"/>
        <v>533014.4</v>
      </c>
      <c r="G24" s="4">
        <f t="shared" si="11"/>
        <v>510255.4</v>
      </c>
    </row>
    <row r="25" spans="1:7" x14ac:dyDescent="0.3">
      <c r="A25" s="3" t="s">
        <v>35</v>
      </c>
      <c r="B25" s="2" t="s">
        <v>1</v>
      </c>
      <c r="C25" s="4">
        <f>SUM(C26:C33)</f>
        <v>342114</v>
      </c>
      <c r="D25" s="4">
        <f t="shared" ref="D25:G25" si="12">SUM(D26:D33)</f>
        <v>390009.2145464198</v>
      </c>
      <c r="E25" s="4">
        <f t="shared" si="12"/>
        <v>549281.31000000006</v>
      </c>
      <c r="F25" s="4">
        <f t="shared" si="12"/>
        <v>533014.4</v>
      </c>
      <c r="G25" s="4">
        <f t="shared" si="12"/>
        <v>510255.4</v>
      </c>
    </row>
    <row r="26" spans="1:7" x14ac:dyDescent="0.3">
      <c r="A26" s="8" t="s">
        <v>16</v>
      </c>
      <c r="B26" s="2" t="s">
        <v>37</v>
      </c>
      <c r="C26" s="4"/>
      <c r="D26" s="4"/>
      <c r="E26" s="4"/>
      <c r="F26" s="4"/>
      <c r="G26" s="4"/>
    </row>
    <row r="27" spans="1:7" x14ac:dyDescent="0.3">
      <c r="A27" s="8" t="s">
        <v>26</v>
      </c>
      <c r="B27" s="2" t="s">
        <v>36</v>
      </c>
      <c r="C27" s="4">
        <v>335016</v>
      </c>
      <c r="D27" s="4">
        <v>382196.3977038954</v>
      </c>
      <c r="E27" s="4">
        <v>463011.31</v>
      </c>
      <c r="F27" s="4">
        <v>467829</v>
      </c>
      <c r="G27" s="4">
        <v>479549</v>
      </c>
    </row>
    <row r="28" spans="1:7" x14ac:dyDescent="0.3">
      <c r="A28" s="8" t="s">
        <v>27</v>
      </c>
      <c r="B28" s="2" t="s">
        <v>38</v>
      </c>
      <c r="C28" s="4">
        <v>2784</v>
      </c>
      <c r="D28" s="4">
        <v>2333.816842524388</v>
      </c>
      <c r="E28" s="4">
        <v>2640</v>
      </c>
      <c r="F28" s="4">
        <v>2800.4</v>
      </c>
      <c r="G28" s="4">
        <v>2800.4</v>
      </c>
    </row>
    <row r="29" spans="1:7" x14ac:dyDescent="0.3">
      <c r="A29" s="8" t="s">
        <v>28</v>
      </c>
      <c r="B29" s="2" t="s">
        <v>39</v>
      </c>
      <c r="C29" s="4">
        <v>2489</v>
      </c>
      <c r="D29" s="4">
        <v>4383</v>
      </c>
      <c r="E29" s="4">
        <v>2500</v>
      </c>
      <c r="F29" s="4">
        <v>2500</v>
      </c>
      <c r="G29" s="4">
        <v>2500</v>
      </c>
    </row>
    <row r="30" spans="1:7" x14ac:dyDescent="0.3">
      <c r="A30" s="8" t="s">
        <v>31</v>
      </c>
      <c r="B30" s="2" t="s">
        <v>43</v>
      </c>
      <c r="C30" s="4"/>
      <c r="D30" s="4"/>
      <c r="E30" s="4"/>
      <c r="F30" s="4"/>
      <c r="G30" s="4"/>
    </row>
    <row r="31" spans="1:7" x14ac:dyDescent="0.3">
      <c r="A31" s="8" t="s">
        <v>29</v>
      </c>
      <c r="B31" s="2" t="s">
        <v>47</v>
      </c>
      <c r="C31" s="4"/>
      <c r="D31" s="4"/>
      <c r="E31" s="4">
        <v>5000</v>
      </c>
      <c r="F31" s="4">
        <v>5000</v>
      </c>
      <c r="G31" s="4">
        <v>5000</v>
      </c>
    </row>
    <row r="32" spans="1:7" x14ac:dyDescent="0.3">
      <c r="A32" s="8" t="s">
        <v>30</v>
      </c>
      <c r="B32" s="2" t="s">
        <v>40</v>
      </c>
      <c r="C32" s="4">
        <v>1825</v>
      </c>
      <c r="D32" s="4">
        <v>1096</v>
      </c>
      <c r="E32" s="4">
        <v>76130</v>
      </c>
      <c r="F32" s="4">
        <v>54885</v>
      </c>
      <c r="G32" s="4">
        <v>20406</v>
      </c>
    </row>
    <row r="33" spans="1:7" x14ac:dyDescent="0.3">
      <c r="A33" s="8" t="s">
        <v>32</v>
      </c>
      <c r="B33" s="2" t="s">
        <v>41</v>
      </c>
      <c r="C33" s="4"/>
      <c r="D33" s="4"/>
      <c r="E33" s="4"/>
      <c r="F33" s="4"/>
      <c r="G33" s="4"/>
    </row>
    <row r="34" spans="1:7" x14ac:dyDescent="0.3">
      <c r="A34" s="1" t="s">
        <v>4</v>
      </c>
      <c r="B34" s="2" t="s">
        <v>5</v>
      </c>
      <c r="C34" s="4">
        <f>C35</f>
        <v>5423</v>
      </c>
      <c r="D34" s="4">
        <f t="shared" ref="D34:G34" si="13">D35</f>
        <v>150210</v>
      </c>
      <c r="E34" s="4">
        <f t="shared" si="13"/>
        <v>9280</v>
      </c>
      <c r="F34" s="4">
        <f t="shared" si="13"/>
        <v>9280</v>
      </c>
      <c r="G34" s="4">
        <f t="shared" si="13"/>
        <v>0</v>
      </c>
    </row>
    <row r="35" spans="1:7" x14ac:dyDescent="0.3">
      <c r="A35" s="3" t="s">
        <v>35</v>
      </c>
      <c r="B35" s="2" t="s">
        <v>1</v>
      </c>
      <c r="C35" s="4">
        <f>SUM(C36:C40)</f>
        <v>5423</v>
      </c>
      <c r="D35" s="4">
        <f t="shared" ref="D35:G35" si="14">SUM(D36:D40)</f>
        <v>150210</v>
      </c>
      <c r="E35" s="4">
        <f t="shared" si="14"/>
        <v>9280</v>
      </c>
      <c r="F35" s="4">
        <f t="shared" si="14"/>
        <v>9280</v>
      </c>
      <c r="G35" s="4">
        <f t="shared" si="14"/>
        <v>0</v>
      </c>
    </row>
    <row r="36" spans="1:7" x14ac:dyDescent="0.3">
      <c r="A36" s="8" t="s">
        <v>16</v>
      </c>
      <c r="B36" s="2" t="s">
        <v>37</v>
      </c>
      <c r="C36" s="4">
        <v>3549</v>
      </c>
      <c r="D36" s="4">
        <v>21459</v>
      </c>
      <c r="E36" s="4">
        <v>5380</v>
      </c>
      <c r="F36" s="4">
        <v>5380</v>
      </c>
      <c r="G36" s="4">
        <v>0</v>
      </c>
    </row>
    <row r="37" spans="1:7" x14ac:dyDescent="0.3">
      <c r="A37" s="8" t="s">
        <v>26</v>
      </c>
      <c r="B37" s="2" t="s">
        <v>36</v>
      </c>
      <c r="C37" s="4">
        <v>757</v>
      </c>
      <c r="D37" s="4">
        <v>126800</v>
      </c>
      <c r="E37" s="4">
        <v>2000</v>
      </c>
      <c r="F37" s="4">
        <v>2000</v>
      </c>
      <c r="G37" s="4">
        <v>0</v>
      </c>
    </row>
    <row r="38" spans="1:7" x14ac:dyDescent="0.3">
      <c r="A38" s="8" t="s">
        <v>27</v>
      </c>
      <c r="B38" s="2" t="s">
        <v>38</v>
      </c>
      <c r="C38" s="4">
        <v>1117</v>
      </c>
      <c r="D38" s="4">
        <v>1951</v>
      </c>
      <c r="E38" s="4">
        <v>1900</v>
      </c>
      <c r="F38" s="4">
        <v>1900</v>
      </c>
      <c r="G38" s="4"/>
    </row>
    <row r="39" spans="1:7" x14ac:dyDescent="0.3">
      <c r="A39" s="8" t="s">
        <v>28</v>
      </c>
      <c r="B39" s="2" t="s">
        <v>39</v>
      </c>
      <c r="C39" s="4"/>
      <c r="D39" s="4"/>
      <c r="E39" s="4"/>
      <c r="F39" s="4"/>
      <c r="G39" s="4"/>
    </row>
    <row r="40" spans="1:7" x14ac:dyDescent="0.3">
      <c r="A40" s="8" t="s">
        <v>31</v>
      </c>
      <c r="B40" s="2" t="s">
        <v>43</v>
      </c>
      <c r="C40" s="4"/>
      <c r="D40" s="4"/>
      <c r="E40" s="4"/>
      <c r="F40" s="4"/>
      <c r="G40" s="4"/>
    </row>
    <row r="41" spans="1:7" x14ac:dyDescent="0.3">
      <c r="A41" s="1" t="s">
        <v>14</v>
      </c>
      <c r="B41" s="2" t="s">
        <v>15</v>
      </c>
      <c r="C41" s="4">
        <f>C42+C46+C52+C63+C73</f>
        <v>1392116.72</v>
      </c>
      <c r="D41" s="4">
        <f t="shared" ref="D41:G41" si="15">D42+D46+D52+D63+D73</f>
        <v>204384</v>
      </c>
      <c r="E41" s="4">
        <f t="shared" si="15"/>
        <v>342781</v>
      </c>
      <c r="F41" s="4">
        <f t="shared" si="15"/>
        <v>263000</v>
      </c>
      <c r="G41" s="4">
        <f t="shared" si="15"/>
        <v>99200</v>
      </c>
    </row>
    <row r="42" spans="1:7" x14ac:dyDescent="0.3">
      <c r="A42" s="3" t="s">
        <v>16</v>
      </c>
      <c r="B42" s="2" t="s">
        <v>17</v>
      </c>
      <c r="C42" s="4">
        <f>SUM(C43:C45)</f>
        <v>0</v>
      </c>
      <c r="D42" s="4">
        <f t="shared" ref="D42:G42" si="16">SUM(D43:D45)</f>
        <v>0</v>
      </c>
      <c r="E42" s="4">
        <f t="shared" si="16"/>
        <v>0</v>
      </c>
      <c r="F42" s="4">
        <f t="shared" si="16"/>
        <v>0</v>
      </c>
      <c r="G42" s="4">
        <f t="shared" si="16"/>
        <v>0</v>
      </c>
    </row>
    <row r="43" spans="1:7" x14ac:dyDescent="0.3">
      <c r="A43" s="8" t="s">
        <v>16</v>
      </c>
      <c r="B43" s="2" t="s">
        <v>37</v>
      </c>
      <c r="C43" s="4"/>
      <c r="D43" s="4"/>
      <c r="E43" s="4"/>
      <c r="F43" s="4"/>
      <c r="G43" s="4"/>
    </row>
    <row r="44" spans="1:7" x14ac:dyDescent="0.3">
      <c r="A44" s="8" t="s">
        <v>26</v>
      </c>
      <c r="B44" s="2" t="s">
        <v>36</v>
      </c>
      <c r="C44" s="4"/>
      <c r="D44" s="4"/>
      <c r="E44" s="4"/>
      <c r="F44" s="4"/>
      <c r="G44" s="4"/>
    </row>
    <row r="45" spans="1:7" x14ac:dyDescent="0.3">
      <c r="A45" s="8" t="s">
        <v>27</v>
      </c>
      <c r="B45" s="2" t="s">
        <v>38</v>
      </c>
      <c r="C45" s="4"/>
      <c r="D45" s="4"/>
      <c r="E45" s="4"/>
      <c r="F45" s="4"/>
      <c r="G45" s="4"/>
    </row>
    <row r="46" spans="1:7" x14ac:dyDescent="0.3">
      <c r="A46" s="3" t="s">
        <v>8</v>
      </c>
      <c r="B46" s="2" t="s">
        <v>9</v>
      </c>
      <c r="C46" s="4">
        <f>SUM(C47:C51)</f>
        <v>26804.760000000002</v>
      </c>
      <c r="D46" s="4">
        <f t="shared" ref="D46:G46" si="17">SUM(D47:D51)</f>
        <v>0</v>
      </c>
      <c r="E46" s="4">
        <f t="shared" si="17"/>
        <v>0</v>
      </c>
      <c r="F46" s="4">
        <f t="shared" si="17"/>
        <v>0</v>
      </c>
      <c r="G46" s="4">
        <f t="shared" si="17"/>
        <v>0</v>
      </c>
    </row>
    <row r="47" spans="1:7" x14ac:dyDescent="0.3">
      <c r="A47" s="8" t="s">
        <v>16</v>
      </c>
      <c r="B47" s="2" t="s">
        <v>37</v>
      </c>
      <c r="C47" s="4">
        <v>15884.1</v>
      </c>
      <c r="D47" s="4"/>
      <c r="E47" s="4"/>
      <c r="F47" s="4"/>
      <c r="G47" s="4"/>
    </row>
    <row r="48" spans="1:7" x14ac:dyDescent="0.3">
      <c r="A48" s="8" t="s">
        <v>26</v>
      </c>
      <c r="B48" s="2" t="s">
        <v>36</v>
      </c>
      <c r="C48" s="4">
        <v>9754.66</v>
      </c>
      <c r="D48" s="4"/>
      <c r="E48" s="4"/>
      <c r="F48" s="4"/>
      <c r="G48" s="4"/>
    </row>
    <row r="49" spans="1:7" x14ac:dyDescent="0.3">
      <c r="A49" s="8" t="s">
        <v>27</v>
      </c>
      <c r="B49" s="2" t="s">
        <v>38</v>
      </c>
      <c r="C49" s="4"/>
      <c r="D49" s="4"/>
      <c r="E49" s="4"/>
      <c r="F49" s="4"/>
      <c r="G49" s="4"/>
    </row>
    <row r="50" spans="1:7" x14ac:dyDescent="0.3">
      <c r="A50" s="8" t="s">
        <v>28</v>
      </c>
      <c r="B50" s="2" t="s">
        <v>39</v>
      </c>
      <c r="C50" s="4"/>
      <c r="D50" s="4"/>
      <c r="E50" s="4"/>
      <c r="F50" s="4"/>
      <c r="G50" s="4"/>
    </row>
    <row r="51" spans="1:7" x14ac:dyDescent="0.3">
      <c r="A51" s="8" t="s">
        <v>30</v>
      </c>
      <c r="B51" s="2" t="s">
        <v>40</v>
      </c>
      <c r="C51" s="4">
        <v>1166</v>
      </c>
      <c r="D51" s="4"/>
      <c r="E51" s="4"/>
      <c r="F51" s="4"/>
      <c r="G51" s="4"/>
    </row>
    <row r="52" spans="1:7" x14ac:dyDescent="0.3">
      <c r="A52" s="3" t="s">
        <v>10</v>
      </c>
      <c r="B52" s="2" t="s">
        <v>11</v>
      </c>
      <c r="C52" s="4">
        <f>SUM(C53:C62)</f>
        <v>1175577.8599999999</v>
      </c>
      <c r="D52" s="4">
        <f t="shared" ref="D52:G52" si="18">SUM(D53:D62)</f>
        <v>153428</v>
      </c>
      <c r="E52" s="4">
        <f t="shared" si="18"/>
        <v>278160</v>
      </c>
      <c r="F52" s="4">
        <f t="shared" si="18"/>
        <v>216225</v>
      </c>
      <c r="G52" s="4">
        <f t="shared" si="18"/>
        <v>54425</v>
      </c>
    </row>
    <row r="53" spans="1:7" x14ac:dyDescent="0.3">
      <c r="A53" s="8" t="s">
        <v>16</v>
      </c>
      <c r="B53" s="2" t="s">
        <v>37</v>
      </c>
      <c r="C53" s="4">
        <v>271191.02</v>
      </c>
      <c r="D53" s="4">
        <v>129158</v>
      </c>
      <c r="E53" s="4">
        <v>216160</v>
      </c>
      <c r="F53" s="4">
        <v>192225</v>
      </c>
      <c r="G53" s="4">
        <v>52425</v>
      </c>
    </row>
    <row r="54" spans="1:7" x14ac:dyDescent="0.3">
      <c r="A54" s="8" t="s">
        <v>26</v>
      </c>
      <c r="B54" s="2" t="s">
        <v>36</v>
      </c>
      <c r="C54" s="4">
        <v>68071.259999999995</v>
      </c>
      <c r="D54" s="4">
        <v>10270</v>
      </c>
      <c r="E54" s="4">
        <v>29000</v>
      </c>
      <c r="F54" s="4">
        <v>22000</v>
      </c>
      <c r="G54" s="4">
        <v>2000</v>
      </c>
    </row>
    <row r="55" spans="1:7" x14ac:dyDescent="0.3">
      <c r="A55" s="8" t="s">
        <v>27</v>
      </c>
      <c r="B55" s="2" t="s">
        <v>38</v>
      </c>
      <c r="C55" s="4"/>
      <c r="D55" s="4"/>
      <c r="E55" s="4"/>
      <c r="F55" s="4"/>
      <c r="G55" s="4"/>
    </row>
    <row r="56" spans="1:7" x14ac:dyDescent="0.3">
      <c r="A56" s="8" t="s">
        <v>34</v>
      </c>
      <c r="B56" s="2" t="s">
        <v>44</v>
      </c>
      <c r="C56" s="4">
        <v>450745.79</v>
      </c>
      <c r="D56" s="4"/>
      <c r="E56" s="4"/>
      <c r="F56" s="4"/>
      <c r="G56" s="4"/>
    </row>
    <row r="57" spans="1:7" x14ac:dyDescent="0.3">
      <c r="A57" s="8" t="s">
        <v>33</v>
      </c>
      <c r="B57" s="2" t="s">
        <v>42</v>
      </c>
      <c r="C57" s="4">
        <v>271060.65999999997</v>
      </c>
      <c r="D57" s="4"/>
      <c r="E57" s="4"/>
      <c r="F57" s="4"/>
      <c r="G57" s="4"/>
    </row>
    <row r="58" spans="1:7" x14ac:dyDescent="0.3">
      <c r="A58" s="8" t="s">
        <v>28</v>
      </c>
      <c r="B58" s="2" t="s">
        <v>39</v>
      </c>
      <c r="C58" s="4"/>
      <c r="D58" s="4"/>
      <c r="E58" s="4"/>
      <c r="F58" s="4"/>
      <c r="G58" s="4"/>
    </row>
    <row r="59" spans="1:7" x14ac:dyDescent="0.3">
      <c r="A59" s="8" t="s">
        <v>31</v>
      </c>
      <c r="B59" s="2" t="s">
        <v>43</v>
      </c>
      <c r="C59" s="4">
        <v>114509.13</v>
      </c>
      <c r="D59" s="4"/>
      <c r="E59" s="4"/>
      <c r="F59" s="4"/>
      <c r="G59" s="4"/>
    </row>
    <row r="60" spans="1:7" x14ac:dyDescent="0.3">
      <c r="A60" s="8" t="s">
        <v>29</v>
      </c>
      <c r="B60" s="2" t="s">
        <v>47</v>
      </c>
      <c r="C60" s="4"/>
      <c r="D60" s="4"/>
      <c r="E60" s="4"/>
      <c r="F60" s="4"/>
      <c r="G60" s="4"/>
    </row>
    <row r="61" spans="1:7" x14ac:dyDescent="0.3">
      <c r="A61" s="8" t="s">
        <v>30</v>
      </c>
      <c r="B61" s="2" t="s">
        <v>40</v>
      </c>
      <c r="C61" s="4"/>
      <c r="D61" s="4">
        <v>14000</v>
      </c>
      <c r="E61" s="4">
        <v>33000</v>
      </c>
      <c r="F61" s="4">
        <v>2000</v>
      </c>
      <c r="G61" s="4"/>
    </row>
    <row r="62" spans="1:7" x14ac:dyDescent="0.3">
      <c r="A62" s="8" t="s">
        <v>32</v>
      </c>
      <c r="B62" s="2" t="s">
        <v>41</v>
      </c>
      <c r="C62" s="4"/>
      <c r="D62" s="4"/>
      <c r="E62" s="4"/>
      <c r="F62" s="4"/>
      <c r="G62" s="4"/>
    </row>
    <row r="63" spans="1:7" x14ac:dyDescent="0.3">
      <c r="A63" s="3" t="s">
        <v>46</v>
      </c>
      <c r="B63" s="2" t="s">
        <v>12</v>
      </c>
      <c r="C63" s="4">
        <f>SUM(C64:C72)</f>
        <v>64585.25</v>
      </c>
      <c r="D63" s="4">
        <f t="shared" ref="D63" si="19">SUM(D64:D72)</f>
        <v>44735</v>
      </c>
      <c r="E63" s="4">
        <f t="shared" ref="E63" si="20">SUM(E64:E72)</f>
        <v>7407</v>
      </c>
      <c r="F63" s="4">
        <f t="shared" ref="F63" si="21">SUM(F64:F72)</f>
        <v>0</v>
      </c>
      <c r="G63" s="4">
        <f>SUM(G64:G72)</f>
        <v>0</v>
      </c>
    </row>
    <row r="64" spans="1:7" x14ac:dyDescent="0.3">
      <c r="A64" s="8" t="s">
        <v>16</v>
      </c>
      <c r="B64" s="2" t="s">
        <v>37</v>
      </c>
      <c r="C64" s="4">
        <v>52451.570000000007</v>
      </c>
      <c r="D64" s="4">
        <v>42080</v>
      </c>
      <c r="E64" s="4">
        <v>6407</v>
      </c>
      <c r="F64" s="4"/>
      <c r="G64" s="4"/>
    </row>
    <row r="65" spans="1:7" x14ac:dyDescent="0.3">
      <c r="A65" s="8" t="s">
        <v>26</v>
      </c>
      <c r="B65" s="2" t="s">
        <v>36</v>
      </c>
      <c r="C65" s="4">
        <v>9812.619999999999</v>
      </c>
      <c r="D65" s="4">
        <v>2655</v>
      </c>
      <c r="E65" s="4">
        <v>1000</v>
      </c>
      <c r="F65" s="4"/>
      <c r="G65" s="4"/>
    </row>
    <row r="66" spans="1:7" x14ac:dyDescent="0.3">
      <c r="A66" s="8" t="s">
        <v>27</v>
      </c>
      <c r="B66" s="2" t="s">
        <v>38</v>
      </c>
      <c r="C66" s="4"/>
      <c r="D66" s="4"/>
      <c r="E66" s="4"/>
      <c r="F66" s="4"/>
      <c r="G66" s="4"/>
    </row>
    <row r="67" spans="1:7" x14ac:dyDescent="0.3">
      <c r="A67" s="8" t="s">
        <v>33</v>
      </c>
      <c r="B67" s="2" t="s">
        <v>42</v>
      </c>
      <c r="C67" s="4"/>
      <c r="D67" s="4"/>
      <c r="E67" s="4"/>
      <c r="F67" s="4"/>
      <c r="G67" s="4"/>
    </row>
    <row r="68" spans="1:7" x14ac:dyDescent="0.3">
      <c r="A68" s="8" t="s">
        <v>28</v>
      </c>
      <c r="B68" s="2" t="s">
        <v>39</v>
      </c>
      <c r="C68" s="4"/>
      <c r="D68" s="4"/>
      <c r="E68" s="4"/>
      <c r="F68" s="4"/>
      <c r="G68" s="4"/>
    </row>
    <row r="69" spans="1:7" x14ac:dyDescent="0.3">
      <c r="A69" s="8" t="s">
        <v>31</v>
      </c>
      <c r="B69" s="2" t="s">
        <v>43</v>
      </c>
      <c r="C69" s="4"/>
      <c r="D69" s="4"/>
      <c r="E69" s="4"/>
      <c r="F69" s="4"/>
      <c r="G69" s="4"/>
    </row>
    <row r="70" spans="1:7" x14ac:dyDescent="0.3">
      <c r="A70" s="8" t="s">
        <v>29</v>
      </c>
      <c r="B70" s="2" t="s">
        <v>47</v>
      </c>
      <c r="C70" s="4"/>
      <c r="D70" s="4"/>
      <c r="E70" s="4"/>
      <c r="F70" s="4"/>
      <c r="G70" s="4"/>
    </row>
    <row r="71" spans="1:7" x14ac:dyDescent="0.3">
      <c r="A71" s="8" t="s">
        <v>30</v>
      </c>
      <c r="B71" s="2" t="s">
        <v>40</v>
      </c>
      <c r="C71" s="4">
        <v>2321.06</v>
      </c>
      <c r="D71" s="4"/>
      <c r="E71" s="4"/>
      <c r="F71" s="4"/>
      <c r="G71" s="4"/>
    </row>
    <row r="72" spans="1:7" x14ac:dyDescent="0.3">
      <c r="A72" s="8" t="s">
        <v>32</v>
      </c>
      <c r="B72" s="2" t="s">
        <v>41</v>
      </c>
      <c r="C72" s="4"/>
      <c r="D72" s="4"/>
      <c r="E72" s="4"/>
      <c r="F72" s="4"/>
      <c r="G72" s="4"/>
    </row>
    <row r="73" spans="1:7" x14ac:dyDescent="0.3">
      <c r="A73" s="3" t="s">
        <v>50</v>
      </c>
      <c r="B73" s="2" t="s">
        <v>13</v>
      </c>
      <c r="C73" s="4">
        <f>SUM(C74:C79)</f>
        <v>125148.84999999999</v>
      </c>
      <c r="D73" s="4">
        <f t="shared" ref="D73:G73" si="22">SUM(D74:D79)</f>
        <v>6221</v>
      </c>
      <c r="E73" s="4">
        <f t="shared" si="22"/>
        <v>57214</v>
      </c>
      <c r="F73" s="4">
        <f t="shared" si="22"/>
        <v>46775</v>
      </c>
      <c r="G73" s="4">
        <f t="shared" si="22"/>
        <v>44775</v>
      </c>
    </row>
    <row r="74" spans="1:7" x14ac:dyDescent="0.3">
      <c r="A74" s="8" t="s">
        <v>16</v>
      </c>
      <c r="B74" s="2" t="s">
        <v>37</v>
      </c>
      <c r="C74" s="4">
        <v>34343.83</v>
      </c>
      <c r="D74" s="4">
        <v>5371</v>
      </c>
      <c r="E74" s="4">
        <v>48464</v>
      </c>
      <c r="F74" s="4">
        <v>40775</v>
      </c>
      <c r="G74" s="4">
        <v>40775</v>
      </c>
    </row>
    <row r="75" spans="1:7" x14ac:dyDescent="0.3">
      <c r="A75" s="8" t="s">
        <v>26</v>
      </c>
      <c r="B75" s="2" t="s">
        <v>36</v>
      </c>
      <c r="C75" s="4">
        <v>90805.01999999999</v>
      </c>
      <c r="D75" s="4">
        <v>850</v>
      </c>
      <c r="E75" s="4">
        <v>3750</v>
      </c>
      <c r="F75" s="4">
        <v>6000</v>
      </c>
      <c r="G75" s="4">
        <v>4000</v>
      </c>
    </row>
    <row r="76" spans="1:7" x14ac:dyDescent="0.3">
      <c r="A76" s="8" t="s">
        <v>27</v>
      </c>
      <c r="B76" s="2" t="s">
        <v>38</v>
      </c>
      <c r="C76" s="4"/>
      <c r="D76" s="4"/>
      <c r="E76" s="4"/>
      <c r="F76" s="4"/>
      <c r="G76" s="4"/>
    </row>
    <row r="77" spans="1:7" x14ac:dyDescent="0.3">
      <c r="A77" s="8" t="s">
        <v>29</v>
      </c>
      <c r="B77" s="2" t="s">
        <v>47</v>
      </c>
      <c r="C77" s="4"/>
      <c r="D77" s="4"/>
      <c r="E77" s="4"/>
      <c r="F77" s="4"/>
      <c r="G77" s="4"/>
    </row>
    <row r="78" spans="1:7" x14ac:dyDescent="0.3">
      <c r="A78" s="8" t="s">
        <v>30</v>
      </c>
      <c r="B78" s="2" t="s">
        <v>40</v>
      </c>
      <c r="C78" s="4"/>
      <c r="D78" s="4"/>
      <c r="E78" s="4">
        <v>5000</v>
      </c>
      <c r="F78" s="4"/>
      <c r="G78" s="4"/>
    </row>
    <row r="79" spans="1:7" x14ac:dyDescent="0.3">
      <c r="A79" s="8" t="s">
        <v>32</v>
      </c>
      <c r="B79" s="2" t="s">
        <v>41</v>
      </c>
      <c r="C79" s="4"/>
      <c r="D79" s="4"/>
      <c r="E79" s="4"/>
      <c r="F79" s="4"/>
      <c r="G79" s="4"/>
    </row>
    <row r="80" spans="1:7" x14ac:dyDescent="0.3">
      <c r="A80" s="1" t="s">
        <v>18</v>
      </c>
      <c r="B80" s="2" t="s">
        <v>19</v>
      </c>
      <c r="C80" s="4">
        <f>C81+C88+C98+C109+C119+C126</f>
        <v>2487887</v>
      </c>
      <c r="D80" s="4">
        <f t="shared" ref="D80:G80" si="23">D81+D88+D98+D109+D119+D126</f>
        <v>1870247.3014134979</v>
      </c>
      <c r="E80" s="4">
        <f t="shared" si="23"/>
        <v>1922803.1322999999</v>
      </c>
      <c r="F80" s="4">
        <f t="shared" si="23"/>
        <v>1852744</v>
      </c>
      <c r="G80" s="4">
        <f t="shared" si="23"/>
        <v>1887279</v>
      </c>
    </row>
    <row r="81" spans="1:7" x14ac:dyDescent="0.3">
      <c r="A81" s="3" t="s">
        <v>16</v>
      </c>
      <c r="B81" s="2" t="s">
        <v>17</v>
      </c>
      <c r="C81" s="4">
        <f>SUM(C82:C87)</f>
        <v>838627</v>
      </c>
      <c r="D81" s="4">
        <f t="shared" ref="D81:G81" si="24">SUM(D82:D87)</f>
        <v>841134.11639790295</v>
      </c>
      <c r="E81" s="4">
        <f t="shared" si="24"/>
        <v>923217.13229999994</v>
      </c>
      <c r="F81" s="4">
        <f t="shared" si="24"/>
        <v>874390</v>
      </c>
      <c r="G81" s="4">
        <f t="shared" si="24"/>
        <v>893620</v>
      </c>
    </row>
    <row r="82" spans="1:7" x14ac:dyDescent="0.3">
      <c r="A82" s="8" t="s">
        <v>16</v>
      </c>
      <c r="B82" s="2" t="s">
        <v>37</v>
      </c>
      <c r="C82" s="4">
        <v>439692</v>
      </c>
      <c r="D82" s="4">
        <v>429162.51907890372</v>
      </c>
      <c r="E82" s="4">
        <v>338003</v>
      </c>
      <c r="F82" s="4">
        <v>325590</v>
      </c>
      <c r="G82" s="4">
        <v>337920</v>
      </c>
    </row>
    <row r="83" spans="1:7" x14ac:dyDescent="0.3">
      <c r="A83" s="8" t="s">
        <v>26</v>
      </c>
      <c r="B83" s="2" t="s">
        <v>36</v>
      </c>
      <c r="C83" s="4">
        <v>353742</v>
      </c>
      <c r="D83" s="4">
        <v>353839.00723339309</v>
      </c>
      <c r="E83" s="4">
        <v>473714.1323</v>
      </c>
      <c r="F83" s="4">
        <v>507200</v>
      </c>
      <c r="G83" s="4">
        <v>514100</v>
      </c>
    </row>
    <row r="84" spans="1:7" x14ac:dyDescent="0.3">
      <c r="A84" s="8" t="s">
        <v>27</v>
      </c>
      <c r="B84" s="2" t="s">
        <v>38</v>
      </c>
      <c r="C84" s="4">
        <v>8407</v>
      </c>
      <c r="D84" s="4">
        <v>1725.3965093901386</v>
      </c>
      <c r="E84" s="4">
        <v>1000</v>
      </c>
      <c r="F84" s="4">
        <v>1000</v>
      </c>
      <c r="G84" s="4">
        <v>1000</v>
      </c>
    </row>
    <row r="85" spans="1:7" x14ac:dyDescent="0.3">
      <c r="A85" s="8">
        <v>36</v>
      </c>
      <c r="B85" s="2" t="s">
        <v>42</v>
      </c>
      <c r="C85" s="4">
        <v>23005</v>
      </c>
      <c r="D85" s="4">
        <v>18581.193178047648</v>
      </c>
      <c r="E85" s="4">
        <v>30000</v>
      </c>
      <c r="F85" s="4">
        <v>30000</v>
      </c>
      <c r="G85" s="4">
        <v>30000</v>
      </c>
    </row>
    <row r="86" spans="1:7" x14ac:dyDescent="0.3">
      <c r="A86" s="8">
        <v>38</v>
      </c>
      <c r="B86" s="2" t="s">
        <v>43</v>
      </c>
      <c r="C86" s="4">
        <v>9985</v>
      </c>
      <c r="D86" s="4">
        <v>9954.2106310969539</v>
      </c>
      <c r="E86" s="4">
        <v>10000</v>
      </c>
      <c r="F86" s="4">
        <v>10000</v>
      </c>
      <c r="G86" s="4">
        <v>10000</v>
      </c>
    </row>
    <row r="87" spans="1:7" x14ac:dyDescent="0.3">
      <c r="A87" s="8">
        <v>42</v>
      </c>
      <c r="B87" s="2" t="s">
        <v>40</v>
      </c>
      <c r="C87" s="4">
        <v>3796</v>
      </c>
      <c r="D87" s="4">
        <v>27871.78976707147</v>
      </c>
      <c r="E87" s="4">
        <v>70500</v>
      </c>
      <c r="F87" s="4">
        <v>600</v>
      </c>
      <c r="G87" s="4">
        <v>600</v>
      </c>
    </row>
    <row r="88" spans="1:7" x14ac:dyDescent="0.3">
      <c r="A88" s="3" t="s">
        <v>8</v>
      </c>
      <c r="B88" s="2" t="s">
        <v>9</v>
      </c>
      <c r="C88" s="4">
        <f>SUM(C89:C97)</f>
        <v>1411674</v>
      </c>
      <c r="D88" s="4">
        <f t="shared" ref="D88:G88" si="25">SUM(D89:D97)</f>
        <v>749697.79016523983</v>
      </c>
      <c r="E88" s="4">
        <f t="shared" si="25"/>
        <v>850278</v>
      </c>
      <c r="F88" s="4">
        <f t="shared" si="25"/>
        <v>787685</v>
      </c>
      <c r="G88" s="4">
        <f t="shared" si="25"/>
        <v>812468</v>
      </c>
    </row>
    <row r="89" spans="1:7" x14ac:dyDescent="0.3">
      <c r="A89" s="8" t="s">
        <v>16</v>
      </c>
      <c r="B89" s="2" t="s">
        <v>37</v>
      </c>
      <c r="C89" s="4">
        <v>341094</v>
      </c>
      <c r="D89" s="4">
        <v>221819.62970336454</v>
      </c>
      <c r="E89" s="4">
        <v>409670</v>
      </c>
      <c r="F89" s="4">
        <v>410785</v>
      </c>
      <c r="G89" s="4">
        <v>411968</v>
      </c>
    </row>
    <row r="90" spans="1:7" x14ac:dyDescent="0.3">
      <c r="A90" s="8" t="s">
        <v>26</v>
      </c>
      <c r="B90" s="2" t="s">
        <v>36</v>
      </c>
      <c r="C90" s="4">
        <v>482975</v>
      </c>
      <c r="D90" s="4">
        <v>267343.2875439644</v>
      </c>
      <c r="E90" s="4">
        <v>282108</v>
      </c>
      <c r="F90" s="4">
        <v>222500</v>
      </c>
      <c r="G90" s="4">
        <v>244600</v>
      </c>
    </row>
    <row r="91" spans="1:7" x14ac:dyDescent="0.3">
      <c r="A91" s="8" t="s">
        <v>27</v>
      </c>
      <c r="B91" s="2" t="s">
        <v>38</v>
      </c>
      <c r="C91" s="4">
        <v>1980</v>
      </c>
      <c r="D91" s="4">
        <v>663.61404207313024</v>
      </c>
      <c r="E91" s="4">
        <v>2100</v>
      </c>
      <c r="F91" s="4">
        <v>2100</v>
      </c>
      <c r="G91" s="4">
        <v>2100</v>
      </c>
    </row>
    <row r="92" spans="1:7" x14ac:dyDescent="0.3">
      <c r="A92" s="8">
        <v>36</v>
      </c>
      <c r="B92" s="2" t="s">
        <v>42</v>
      </c>
      <c r="C92" s="4">
        <v>24164</v>
      </c>
      <c r="D92" s="4">
        <v>23890.105514632687</v>
      </c>
      <c r="E92" s="4">
        <v>30000</v>
      </c>
      <c r="F92" s="4">
        <v>30000</v>
      </c>
      <c r="G92" s="4">
        <v>30000</v>
      </c>
    </row>
    <row r="93" spans="1:7" x14ac:dyDescent="0.3">
      <c r="A93" s="8">
        <v>37</v>
      </c>
      <c r="B93" s="2" t="s">
        <v>39</v>
      </c>
      <c r="C93" s="4">
        <v>1740</v>
      </c>
      <c r="D93" s="4"/>
      <c r="E93" s="4">
        <v>1800</v>
      </c>
      <c r="F93" s="4">
        <v>1800</v>
      </c>
      <c r="G93" s="4">
        <v>1800</v>
      </c>
    </row>
    <row r="94" spans="1:7" x14ac:dyDescent="0.3">
      <c r="A94" s="8">
        <v>38</v>
      </c>
      <c r="B94" s="2" t="s">
        <v>43</v>
      </c>
      <c r="C94" s="4">
        <v>1354</v>
      </c>
      <c r="D94" s="4"/>
      <c r="E94" s="4">
        <v>2500</v>
      </c>
      <c r="F94" s="4">
        <v>2500</v>
      </c>
      <c r="G94" s="4">
        <v>2500</v>
      </c>
    </row>
    <row r="95" spans="1:7" x14ac:dyDescent="0.3">
      <c r="A95" s="8">
        <v>41</v>
      </c>
      <c r="B95" s="2" t="s">
        <v>47</v>
      </c>
      <c r="C95" s="4">
        <v>0</v>
      </c>
      <c r="D95" s="4">
        <v>3981.6842524387812</v>
      </c>
      <c r="E95" s="4">
        <v>25000</v>
      </c>
      <c r="F95" s="4">
        <v>25000</v>
      </c>
      <c r="G95" s="4">
        <v>25000</v>
      </c>
    </row>
    <row r="96" spans="1:7" x14ac:dyDescent="0.3">
      <c r="A96" s="8" t="s">
        <v>30</v>
      </c>
      <c r="B96" s="2" t="s">
        <v>40</v>
      </c>
      <c r="C96" s="4">
        <v>321886</v>
      </c>
      <c r="D96" s="4">
        <v>231999.46910876629</v>
      </c>
      <c r="E96" s="4">
        <v>47100</v>
      </c>
      <c r="F96" s="4">
        <v>93000</v>
      </c>
      <c r="G96" s="4">
        <v>94500</v>
      </c>
    </row>
    <row r="97" spans="1:7" x14ac:dyDescent="0.3">
      <c r="A97" s="8">
        <v>45</v>
      </c>
      <c r="B97" s="2" t="s">
        <v>41</v>
      </c>
      <c r="C97" s="4">
        <v>236481</v>
      </c>
      <c r="D97" s="4"/>
      <c r="E97" s="4">
        <v>50000</v>
      </c>
      <c r="F97" s="4"/>
      <c r="G97" s="4"/>
    </row>
    <row r="98" spans="1:7" x14ac:dyDescent="0.3">
      <c r="A98" s="3" t="s">
        <v>10</v>
      </c>
      <c r="B98" s="2" t="s">
        <v>11</v>
      </c>
      <c r="C98" s="4">
        <f>SUM(C99:C108)</f>
        <v>62726</v>
      </c>
      <c r="D98" s="4">
        <f t="shared" ref="D98:G98" si="26">SUM(D99:D108)</f>
        <v>199084</v>
      </c>
      <c r="E98" s="4">
        <f t="shared" si="26"/>
        <v>98350</v>
      </c>
      <c r="F98" s="4">
        <f t="shared" si="26"/>
        <v>171300</v>
      </c>
      <c r="G98" s="4">
        <f t="shared" si="26"/>
        <v>165400</v>
      </c>
    </row>
    <row r="99" spans="1:7" x14ac:dyDescent="0.3">
      <c r="A99" s="8" t="s">
        <v>16</v>
      </c>
      <c r="B99" s="2" t="s">
        <v>37</v>
      </c>
      <c r="C99" s="4"/>
      <c r="D99" s="4"/>
      <c r="E99" s="4"/>
      <c r="F99" s="4"/>
      <c r="G99" s="4"/>
    </row>
    <row r="100" spans="1:7" x14ac:dyDescent="0.3">
      <c r="A100" s="8" t="s">
        <v>26</v>
      </c>
      <c r="B100" s="2" t="s">
        <v>36</v>
      </c>
      <c r="C100" s="4">
        <v>367</v>
      </c>
      <c r="D100" s="4">
        <v>199084</v>
      </c>
      <c r="E100" s="4">
        <v>68350</v>
      </c>
      <c r="F100" s="4">
        <v>50300</v>
      </c>
      <c r="G100" s="4">
        <v>43400</v>
      </c>
    </row>
    <row r="101" spans="1:7" x14ac:dyDescent="0.3">
      <c r="A101" s="8" t="s">
        <v>27</v>
      </c>
      <c r="B101" s="2" t="s">
        <v>38</v>
      </c>
      <c r="C101" s="4"/>
      <c r="D101" s="4"/>
      <c r="E101" s="4"/>
      <c r="F101" s="4"/>
      <c r="G101" s="4"/>
    </row>
    <row r="102" spans="1:7" x14ac:dyDescent="0.3">
      <c r="A102" s="8" t="s">
        <v>34</v>
      </c>
      <c r="B102" s="2" t="s">
        <v>44</v>
      </c>
      <c r="C102" s="4"/>
      <c r="D102" s="4"/>
      <c r="E102" s="4"/>
      <c r="F102" s="4"/>
      <c r="G102" s="4"/>
    </row>
    <row r="103" spans="1:7" x14ac:dyDescent="0.3">
      <c r="A103" s="8" t="s">
        <v>33</v>
      </c>
      <c r="B103" s="2" t="s">
        <v>42</v>
      </c>
      <c r="C103" s="4"/>
      <c r="D103" s="4"/>
      <c r="E103" s="4"/>
      <c r="F103" s="4"/>
      <c r="G103" s="4"/>
    </row>
    <row r="104" spans="1:7" x14ac:dyDescent="0.3">
      <c r="A104" s="8" t="s">
        <v>28</v>
      </c>
      <c r="B104" s="2" t="s">
        <v>39</v>
      </c>
      <c r="C104" s="4"/>
      <c r="D104" s="4"/>
      <c r="E104" s="4"/>
      <c r="F104" s="4"/>
      <c r="G104" s="4"/>
    </row>
    <row r="105" spans="1:7" x14ac:dyDescent="0.3">
      <c r="A105" s="8" t="s">
        <v>31</v>
      </c>
      <c r="B105" s="2" t="s">
        <v>43</v>
      </c>
      <c r="C105" s="4"/>
      <c r="D105" s="4"/>
      <c r="E105" s="4"/>
      <c r="F105" s="4"/>
      <c r="G105" s="4"/>
    </row>
    <row r="106" spans="1:7" x14ac:dyDescent="0.3">
      <c r="A106" s="8" t="s">
        <v>29</v>
      </c>
      <c r="B106" s="2" t="s">
        <v>47</v>
      </c>
      <c r="C106" s="4"/>
      <c r="D106" s="4"/>
      <c r="E106" s="4"/>
      <c r="F106" s="4"/>
      <c r="G106" s="4"/>
    </row>
    <row r="107" spans="1:7" x14ac:dyDescent="0.3">
      <c r="A107" s="8" t="s">
        <v>30</v>
      </c>
      <c r="B107" s="2" t="s">
        <v>40</v>
      </c>
      <c r="C107" s="4">
        <v>62359</v>
      </c>
      <c r="D107" s="4"/>
      <c r="E107" s="4">
        <v>30000</v>
      </c>
      <c r="F107" s="4">
        <v>61000</v>
      </c>
      <c r="G107" s="4">
        <v>62000</v>
      </c>
    </row>
    <row r="108" spans="1:7" x14ac:dyDescent="0.3">
      <c r="A108" s="8" t="s">
        <v>32</v>
      </c>
      <c r="B108" s="2" t="s">
        <v>41</v>
      </c>
      <c r="C108" s="4"/>
      <c r="D108" s="4"/>
      <c r="E108" s="4"/>
      <c r="F108" s="4">
        <v>60000</v>
      </c>
      <c r="G108" s="4">
        <v>60000</v>
      </c>
    </row>
    <row r="109" spans="1:7" x14ac:dyDescent="0.3">
      <c r="A109" s="3" t="s">
        <v>46</v>
      </c>
      <c r="B109" s="2" t="s">
        <v>12</v>
      </c>
      <c r="C109" s="4">
        <f>SUM(C110:C118)</f>
        <v>151112</v>
      </c>
      <c r="D109" s="4">
        <f t="shared" ref="D109:G109" si="27">SUM(D110:D118)</f>
        <v>77544.057999867277</v>
      </c>
      <c r="E109" s="4">
        <f t="shared" si="27"/>
        <v>26758</v>
      </c>
      <c r="F109" s="4">
        <f t="shared" si="27"/>
        <v>16678</v>
      </c>
      <c r="G109" s="4">
        <f t="shared" si="27"/>
        <v>13100</v>
      </c>
    </row>
    <row r="110" spans="1:7" x14ac:dyDescent="0.3">
      <c r="A110" s="8" t="s">
        <v>16</v>
      </c>
      <c r="B110" s="2" t="s">
        <v>37</v>
      </c>
      <c r="C110" s="4">
        <v>34791</v>
      </c>
      <c r="D110" s="4">
        <v>35377.264582918571</v>
      </c>
      <c r="E110" s="4">
        <v>600</v>
      </c>
      <c r="F110" s="4"/>
      <c r="G110" s="4"/>
    </row>
    <row r="111" spans="1:7" x14ac:dyDescent="0.3">
      <c r="A111" s="8" t="s">
        <v>26</v>
      </c>
      <c r="B111" s="2" t="s">
        <v>36</v>
      </c>
      <c r="C111" s="4">
        <v>33752</v>
      </c>
      <c r="D111" s="4">
        <v>41171.372353839011</v>
      </c>
      <c r="E111" s="4">
        <v>26158</v>
      </c>
      <c r="F111" s="4">
        <v>16678</v>
      </c>
      <c r="G111" s="4">
        <v>13100</v>
      </c>
    </row>
    <row r="112" spans="1:7" x14ac:dyDescent="0.3">
      <c r="A112" s="8" t="s">
        <v>27</v>
      </c>
      <c r="B112" s="2" t="s">
        <v>38</v>
      </c>
      <c r="C112" s="4"/>
      <c r="D112" s="4"/>
      <c r="E112" s="4"/>
      <c r="F112" s="4"/>
      <c r="G112" s="4"/>
    </row>
    <row r="113" spans="1:7" x14ac:dyDescent="0.3">
      <c r="A113" s="8" t="s">
        <v>33</v>
      </c>
      <c r="B113" s="2" t="s">
        <v>42</v>
      </c>
      <c r="C113" s="4">
        <v>10464</v>
      </c>
      <c r="D113" s="4"/>
      <c r="E113" s="4"/>
      <c r="F113" s="4"/>
      <c r="G113" s="4"/>
    </row>
    <row r="114" spans="1:7" x14ac:dyDescent="0.3">
      <c r="A114" s="8" t="s">
        <v>28</v>
      </c>
      <c r="B114" s="2" t="s">
        <v>39</v>
      </c>
      <c r="C114" s="4">
        <v>14</v>
      </c>
      <c r="D114" s="4">
        <v>995.4210631096953</v>
      </c>
      <c r="E114" s="4"/>
      <c r="F114" s="4"/>
      <c r="G114" s="4"/>
    </row>
    <row r="115" spans="1:7" x14ac:dyDescent="0.3">
      <c r="A115" s="8" t="s">
        <v>31</v>
      </c>
      <c r="B115" s="2" t="s">
        <v>43</v>
      </c>
      <c r="C115" s="4"/>
      <c r="D115" s="4"/>
      <c r="E115" s="4"/>
      <c r="F115" s="4"/>
      <c r="G115" s="4"/>
    </row>
    <row r="116" spans="1:7" x14ac:dyDescent="0.3">
      <c r="A116" s="8" t="s">
        <v>29</v>
      </c>
      <c r="B116" s="2" t="s">
        <v>47</v>
      </c>
      <c r="C116" s="4"/>
      <c r="D116" s="4"/>
      <c r="E116" s="4"/>
      <c r="F116" s="4"/>
      <c r="G116" s="4"/>
    </row>
    <row r="117" spans="1:7" x14ac:dyDescent="0.3">
      <c r="A117" s="8" t="s">
        <v>30</v>
      </c>
      <c r="B117" s="2" t="s">
        <v>40</v>
      </c>
      <c r="C117" s="4">
        <v>72091</v>
      </c>
      <c r="D117" s="4"/>
      <c r="E117" s="4"/>
      <c r="F117" s="4"/>
      <c r="G117" s="4"/>
    </row>
    <row r="118" spans="1:7" x14ac:dyDescent="0.3">
      <c r="A118" s="8" t="s">
        <v>32</v>
      </c>
      <c r="B118" s="2" t="s">
        <v>41</v>
      </c>
      <c r="C118" s="4"/>
      <c r="D118" s="4"/>
      <c r="E118" s="4"/>
      <c r="F118" s="4"/>
      <c r="G118" s="4"/>
    </row>
    <row r="119" spans="1:7" x14ac:dyDescent="0.3">
      <c r="A119" s="3" t="s">
        <v>50</v>
      </c>
      <c r="B119" s="2" t="s">
        <v>13</v>
      </c>
      <c r="C119" s="4">
        <f>SUM(C120:C125)</f>
        <v>20190</v>
      </c>
      <c r="D119" s="4">
        <f t="shared" ref="D119:G119" si="28">SUM(D120:D125)</f>
        <v>1991</v>
      </c>
      <c r="E119" s="4">
        <f t="shared" si="28"/>
        <v>23500</v>
      </c>
      <c r="F119" s="4">
        <f t="shared" si="28"/>
        <v>1991</v>
      </c>
      <c r="G119" s="4">
        <f t="shared" si="28"/>
        <v>1991</v>
      </c>
    </row>
    <row r="120" spans="1:7" x14ac:dyDescent="0.3">
      <c r="A120" s="8" t="s">
        <v>16</v>
      </c>
      <c r="B120" s="2" t="s">
        <v>37</v>
      </c>
      <c r="C120" s="4"/>
      <c r="D120" s="4"/>
      <c r="E120" s="4"/>
      <c r="F120" s="4"/>
      <c r="G120" s="4"/>
    </row>
    <row r="121" spans="1:7" x14ac:dyDescent="0.3">
      <c r="A121" s="8" t="s">
        <v>26</v>
      </c>
      <c r="B121" s="2" t="s">
        <v>36</v>
      </c>
      <c r="C121" s="4">
        <v>13554</v>
      </c>
      <c r="D121" s="4"/>
      <c r="E121" s="4">
        <v>3500</v>
      </c>
      <c r="F121" s="4"/>
      <c r="G121" s="4"/>
    </row>
    <row r="122" spans="1:7" x14ac:dyDescent="0.3">
      <c r="A122" s="8" t="s">
        <v>27</v>
      </c>
      <c r="B122" s="2" t="s">
        <v>38</v>
      </c>
      <c r="C122" s="4"/>
      <c r="D122" s="4"/>
      <c r="E122" s="4"/>
      <c r="F122" s="4"/>
      <c r="G122" s="4"/>
    </row>
    <row r="123" spans="1:7" x14ac:dyDescent="0.3">
      <c r="A123" s="8" t="s">
        <v>29</v>
      </c>
      <c r="B123" s="2" t="s">
        <v>47</v>
      </c>
      <c r="C123" s="4"/>
      <c r="D123" s="4"/>
      <c r="E123" s="4"/>
      <c r="F123" s="4"/>
      <c r="G123" s="4"/>
    </row>
    <row r="124" spans="1:7" x14ac:dyDescent="0.3">
      <c r="A124" s="8" t="s">
        <v>30</v>
      </c>
      <c r="B124" s="2" t="s">
        <v>40</v>
      </c>
      <c r="C124" s="4">
        <v>6636</v>
      </c>
      <c r="D124" s="4">
        <v>1991</v>
      </c>
      <c r="E124" s="4">
        <v>20000</v>
      </c>
      <c r="F124" s="4">
        <v>1991</v>
      </c>
      <c r="G124" s="4">
        <v>1991</v>
      </c>
    </row>
    <row r="125" spans="1:7" x14ac:dyDescent="0.3">
      <c r="A125" s="8" t="s">
        <v>32</v>
      </c>
      <c r="B125" s="2" t="s">
        <v>41</v>
      </c>
      <c r="C125" s="4"/>
      <c r="D125" s="4"/>
      <c r="E125" s="4"/>
      <c r="F125" s="4"/>
      <c r="G125" s="4"/>
    </row>
    <row r="126" spans="1:7" x14ac:dyDescent="0.3">
      <c r="A126" s="3">
        <v>71</v>
      </c>
      <c r="B126" s="2" t="s">
        <v>57</v>
      </c>
      <c r="C126" s="4">
        <f>C127</f>
        <v>3558</v>
      </c>
      <c r="D126" s="4">
        <f t="shared" ref="D126:G126" si="29">D127</f>
        <v>796.33685048775624</v>
      </c>
      <c r="E126" s="4">
        <f t="shared" si="29"/>
        <v>700</v>
      </c>
      <c r="F126" s="4">
        <f t="shared" si="29"/>
        <v>700</v>
      </c>
      <c r="G126" s="4">
        <f t="shared" si="29"/>
        <v>700</v>
      </c>
    </row>
    <row r="127" spans="1:7" x14ac:dyDescent="0.3">
      <c r="A127" s="8">
        <v>42</v>
      </c>
      <c r="B127" s="2" t="s">
        <v>57</v>
      </c>
      <c r="C127" s="4">
        <v>3558</v>
      </c>
      <c r="D127" s="4">
        <v>796.33685048775624</v>
      </c>
      <c r="E127" s="4">
        <v>700</v>
      </c>
      <c r="F127" s="4">
        <v>700</v>
      </c>
      <c r="G127" s="4">
        <v>700</v>
      </c>
    </row>
    <row r="128" spans="1:7" x14ac:dyDescent="0.3">
      <c r="A128" s="1" t="s">
        <v>21</v>
      </c>
      <c r="B128" s="2" t="s">
        <v>22</v>
      </c>
      <c r="C128" s="4">
        <f>C129+C136</f>
        <v>237819.03999999998</v>
      </c>
      <c r="D128" s="4">
        <f t="shared" ref="D128:G128" si="30">D129+D136</f>
        <v>126146</v>
      </c>
      <c r="E128" s="4">
        <f t="shared" si="30"/>
        <v>0</v>
      </c>
      <c r="F128" s="4">
        <f t="shared" si="30"/>
        <v>0</v>
      </c>
      <c r="G128" s="4">
        <f t="shared" si="30"/>
        <v>0</v>
      </c>
    </row>
    <row r="129" spans="1:7" x14ac:dyDescent="0.3">
      <c r="A129" s="3" t="s">
        <v>45</v>
      </c>
      <c r="B129" s="2" t="s">
        <v>3</v>
      </c>
      <c r="C129" s="4">
        <f>SUM(C130:C135)</f>
        <v>35672.800000000003</v>
      </c>
      <c r="D129" s="4">
        <f t="shared" ref="D129:G129" si="31">SUM(D130:D135)</f>
        <v>18922</v>
      </c>
      <c r="E129" s="4">
        <f t="shared" si="31"/>
        <v>0</v>
      </c>
      <c r="F129" s="4">
        <f t="shared" si="31"/>
        <v>0</v>
      </c>
      <c r="G129" s="4">
        <f t="shared" si="31"/>
        <v>0</v>
      </c>
    </row>
    <row r="130" spans="1:7" x14ac:dyDescent="0.3">
      <c r="A130" s="8" t="s">
        <v>16</v>
      </c>
      <c r="B130" s="2" t="s">
        <v>37</v>
      </c>
      <c r="C130" s="4">
        <v>14488.27</v>
      </c>
      <c r="D130" s="4">
        <v>18922</v>
      </c>
      <c r="E130" s="4"/>
      <c r="F130" s="4"/>
      <c r="G130" s="4"/>
    </row>
    <row r="131" spans="1:7" x14ac:dyDescent="0.3">
      <c r="A131" s="8" t="s">
        <v>26</v>
      </c>
      <c r="B131" s="2" t="s">
        <v>36</v>
      </c>
      <c r="C131" s="4">
        <v>4588.2</v>
      </c>
      <c r="D131" s="4"/>
      <c r="E131" s="4"/>
      <c r="F131" s="4"/>
      <c r="G131" s="4"/>
    </row>
    <row r="132" spans="1:7" x14ac:dyDescent="0.3">
      <c r="A132" s="8" t="s">
        <v>34</v>
      </c>
      <c r="B132" s="2" t="s">
        <v>44</v>
      </c>
      <c r="C132" s="4">
        <v>8274.93</v>
      </c>
      <c r="D132" s="4"/>
      <c r="E132" s="4"/>
      <c r="F132" s="4"/>
      <c r="G132" s="4"/>
    </row>
    <row r="133" spans="1:7" x14ac:dyDescent="0.3">
      <c r="A133" s="8" t="s">
        <v>33</v>
      </c>
      <c r="B133" s="2" t="s">
        <v>42</v>
      </c>
      <c r="C133" s="4">
        <v>2398.15</v>
      </c>
      <c r="D133" s="4"/>
      <c r="E133" s="4"/>
      <c r="F133" s="4"/>
      <c r="G133" s="4"/>
    </row>
    <row r="134" spans="1:7" x14ac:dyDescent="0.3">
      <c r="A134" s="8" t="s">
        <v>31</v>
      </c>
      <c r="B134" s="2" t="s">
        <v>43</v>
      </c>
      <c r="C134" s="4">
        <v>767.34</v>
      </c>
      <c r="D134" s="4"/>
      <c r="E134" s="4"/>
      <c r="F134" s="4"/>
      <c r="G134" s="4"/>
    </row>
    <row r="135" spans="1:7" x14ac:dyDescent="0.3">
      <c r="A135" s="8" t="s">
        <v>30</v>
      </c>
      <c r="B135" s="2" t="s">
        <v>40</v>
      </c>
      <c r="C135" s="4">
        <v>5155.91</v>
      </c>
      <c r="D135" s="4"/>
      <c r="E135" s="4"/>
      <c r="F135" s="4"/>
      <c r="G135" s="4"/>
    </row>
    <row r="136" spans="1:7" x14ac:dyDescent="0.3">
      <c r="A136" s="3">
        <v>561</v>
      </c>
      <c r="B136" s="2" t="s">
        <v>23</v>
      </c>
      <c r="C136" s="4">
        <f>SUM(C137:C142)</f>
        <v>202146.23999999996</v>
      </c>
      <c r="D136" s="4">
        <f>SUM(D137:D142)</f>
        <v>107224</v>
      </c>
      <c r="E136" s="4">
        <f t="shared" ref="E136:F136" si="32">SUM(E137:E142)</f>
        <v>0</v>
      </c>
      <c r="F136" s="4">
        <f t="shared" si="32"/>
        <v>0</v>
      </c>
      <c r="G136" s="4">
        <f>SUM(G137:G142)</f>
        <v>0</v>
      </c>
    </row>
    <row r="137" spans="1:7" x14ac:dyDescent="0.3">
      <c r="A137" s="8" t="s">
        <v>16</v>
      </c>
      <c r="B137" s="2" t="s">
        <v>37</v>
      </c>
      <c r="C137" s="4">
        <v>82100.549999999988</v>
      </c>
      <c r="D137" s="4">
        <v>107224</v>
      </c>
      <c r="E137" s="4"/>
      <c r="F137" s="4"/>
      <c r="G137" s="4"/>
    </row>
    <row r="138" spans="1:7" x14ac:dyDescent="0.3">
      <c r="A138" s="8" t="s">
        <v>26</v>
      </c>
      <c r="B138" s="2" t="s">
        <v>36</v>
      </c>
      <c r="C138" s="4">
        <v>25999.91</v>
      </c>
      <c r="D138" s="4"/>
      <c r="E138" s="4"/>
      <c r="F138" s="4"/>
      <c r="G138" s="4"/>
    </row>
    <row r="139" spans="1:7" x14ac:dyDescent="0.3">
      <c r="A139" s="8" t="s">
        <v>34</v>
      </c>
      <c r="B139" s="2" t="s">
        <v>44</v>
      </c>
      <c r="C139" s="4">
        <v>46891.319999999992</v>
      </c>
      <c r="D139" s="4"/>
      <c r="E139" s="4"/>
      <c r="F139" s="4"/>
      <c r="G139" s="4"/>
    </row>
    <row r="140" spans="1:7" x14ac:dyDescent="0.3">
      <c r="A140" s="8" t="s">
        <v>33</v>
      </c>
      <c r="B140" s="2" t="s">
        <v>42</v>
      </c>
      <c r="C140" s="4">
        <v>13589.48</v>
      </c>
      <c r="D140" s="4"/>
      <c r="E140" s="4"/>
      <c r="F140" s="4"/>
      <c r="G140" s="4"/>
    </row>
    <row r="141" spans="1:7" x14ac:dyDescent="0.3">
      <c r="A141" s="8" t="s">
        <v>31</v>
      </c>
      <c r="B141" s="2" t="s">
        <v>43</v>
      </c>
      <c r="C141" s="4">
        <v>4348.21</v>
      </c>
      <c r="D141" s="4"/>
      <c r="E141" s="4"/>
      <c r="F141" s="4"/>
      <c r="G141" s="4"/>
    </row>
    <row r="142" spans="1:7" x14ac:dyDescent="0.3">
      <c r="A142" s="8" t="s">
        <v>30</v>
      </c>
      <c r="B142" s="2" t="s">
        <v>40</v>
      </c>
      <c r="C142" s="4">
        <v>29216.77</v>
      </c>
      <c r="D142" s="4"/>
      <c r="E142" s="4"/>
      <c r="F142" s="4"/>
      <c r="G142" s="4"/>
    </row>
  </sheetData>
  <mergeCells count="1">
    <mergeCell ref="A2:G2"/>
  </mergeCells>
  <pageMargins left="0.31496062992125984" right="0.31496062992125984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PFRI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Vladimirka Telenta</cp:lastModifiedBy>
  <cp:lastPrinted>2023-12-08T14:46:03Z</cp:lastPrinted>
  <dcterms:created xsi:type="dcterms:W3CDTF">2022-10-31T10:11:38Z</dcterms:created>
  <dcterms:modified xsi:type="dcterms:W3CDTF">2023-12-08T14:46:06Z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