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/>
  <mc:AlternateContent xmlns:mc="http://schemas.openxmlformats.org/markup-compatibility/2006">
    <mc:Choice Requires="x15">
      <x15ac:absPath xmlns:x15ac="http://schemas.microsoft.com/office/spreadsheetml/2010/11/ac" url="D:\Users\Vladimirka Telenta\Desktop\Vlatka\MZOS\FINANCIJSKI PLANOVI\planovi 2020\REBALANS 2020\IZVRŠENJE\"/>
    </mc:Choice>
  </mc:AlternateContent>
  <xr:revisionPtr revIDLastSave="0" documentId="13_ncr:1_{57527B9B-C4DE-4862-8120-6C6EE2BF287C}" xr6:coauthVersionLast="36" xr6:coauthVersionMax="36" xr10:uidLastSave="{00000000-0000-0000-0000-000000000000}"/>
  <bookViews>
    <workbookView xWindow="0" yWindow="0" windowWidth="28800" windowHeight="11925" tabRatio="894" firstSheet="2" activeTab="2" xr2:uid="{00000000-000D-0000-FFFF-FFFF00000000}"/>
  </bookViews>
  <sheets>
    <sheet name="Sheet1" sheetId="1" state="hidden" r:id="rId1"/>
    <sheet name="Sheet 2" sheetId="2" state="hidden" r:id="rId2"/>
    <sheet name="Opći dio" sheetId="8" r:id="rId3"/>
    <sheet name="Opći dio prihodi" sheetId="9" r:id="rId4"/>
    <sheet name="Prihodi po izvorima fin." sheetId="7" r:id="rId5"/>
    <sheet name="Opći dio rashodi" sheetId="10" r:id="rId6"/>
    <sheet name="Rashodi po izvorima fin." sheetId="3" r:id="rId7"/>
    <sheet name="Rashodi po aktiv. i izv.fin." sheetId="5" r:id="rId8"/>
    <sheet name="ZBIRNO PLAN SVEUČILIŠTA" sheetId="12" r:id="rId9"/>
    <sheet name="Izvori financiranja" sheetId="6" r:id="rId10"/>
  </sheets>
  <definedNames>
    <definedName name="_xlnm.Print_Area" localSheetId="7">'Rashodi po aktiv. i izv.fin.'!$B$1:$H$641</definedName>
    <definedName name="_xlnm.Print_Area" localSheetId="8">'ZBIRNO PLAN SVEUČILIŠTA'!$A$2:$G$410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6" l="1"/>
  <c r="O28" i="6" s="1"/>
  <c r="H26" i="6" l="1"/>
  <c r="K26" i="6" l="1"/>
  <c r="N26" i="6" s="1"/>
  <c r="R26" i="6" l="1"/>
  <c r="F23" i="8" l="1"/>
  <c r="B22" i="8"/>
  <c r="E22" i="8" l="1"/>
  <c r="E23" i="8"/>
  <c r="F22" i="8"/>
  <c r="G25" i="6" l="1"/>
  <c r="H25" i="6"/>
  <c r="K17" i="6" l="1"/>
  <c r="K16" i="6"/>
  <c r="K24" i="6" l="1"/>
  <c r="K19" i="6"/>
  <c r="K25" i="6"/>
  <c r="K22" i="6"/>
  <c r="K18" i="6"/>
  <c r="F17" i="6" l="1"/>
  <c r="M17" i="6" s="1"/>
  <c r="H17" i="6"/>
  <c r="H24" i="6"/>
  <c r="N24" i="6" s="1"/>
  <c r="H23" i="6"/>
  <c r="H22" i="6"/>
  <c r="G21" i="6"/>
  <c r="H19" i="6"/>
  <c r="N19" i="6" s="1"/>
  <c r="H18" i="6"/>
  <c r="N18" i="6" s="1"/>
  <c r="H21" i="6"/>
  <c r="J17" i="6" l="1"/>
  <c r="H20" i="6"/>
  <c r="N22" i="6"/>
  <c r="T22" i="6" s="1"/>
  <c r="N17" i="6"/>
  <c r="R17" i="6" s="1"/>
  <c r="K21" i="6" l="1"/>
  <c r="N21" i="6" l="1"/>
  <c r="T21" i="6" s="1"/>
  <c r="F24" i="6" l="1"/>
  <c r="M24" i="6" s="1"/>
  <c r="G23" i="6"/>
  <c r="G22" i="6"/>
  <c r="F20" i="6" l="1"/>
  <c r="F19" i="6" l="1"/>
  <c r="F18" i="6"/>
  <c r="F16" i="6" l="1"/>
  <c r="B15" i="8"/>
  <c r="B18" i="8"/>
  <c r="F28" i="6" l="1"/>
  <c r="M16" i="6"/>
  <c r="B14" i="8"/>
  <c r="B13" i="8" l="1"/>
  <c r="B16" i="8"/>
  <c r="B17" i="8"/>
  <c r="B19" i="8" l="1"/>
  <c r="J20" i="6" l="1"/>
  <c r="H16" i="6" l="1"/>
  <c r="N16" i="6" s="1"/>
  <c r="J18" i="6"/>
  <c r="J24" i="6"/>
  <c r="J16" i="6" l="1"/>
  <c r="H28" i="6"/>
  <c r="J28" i="6" s="1"/>
  <c r="D18" i="8"/>
  <c r="F18" i="8" s="1"/>
  <c r="C15" i="8" l="1"/>
  <c r="C18" i="8"/>
  <c r="E18" i="8" l="1"/>
  <c r="D16" i="8"/>
  <c r="F16" i="8" s="1"/>
  <c r="D17" i="8"/>
  <c r="F17" i="8" s="1"/>
  <c r="J19" i="6"/>
  <c r="C13" i="8" l="1"/>
  <c r="C14" i="8"/>
  <c r="D15" i="8"/>
  <c r="D14" i="8"/>
  <c r="E14" i="8" s="1"/>
  <c r="E15" i="8" l="1"/>
  <c r="F15" i="8"/>
  <c r="F14" i="8"/>
  <c r="D13" i="8"/>
  <c r="E13" i="8" s="1"/>
  <c r="C17" i="8" l="1"/>
  <c r="E17" i="8" s="1"/>
  <c r="F13" i="8"/>
  <c r="D19" i="8"/>
  <c r="C16" i="8" l="1"/>
  <c r="C19" i="8" s="1"/>
  <c r="E16" i="8" l="1"/>
  <c r="N25" i="6"/>
  <c r="R25" i="6" s="1"/>
  <c r="R16" i="6" l="1"/>
  <c r="R24" i="6"/>
  <c r="R18" i="6"/>
  <c r="M18" i="6"/>
  <c r="V19" i="6"/>
  <c r="W19" i="6" s="1"/>
  <c r="M19" i="6"/>
  <c r="K23" i="6" l="1"/>
  <c r="N23" i="6" l="1"/>
  <c r="T23" i="6" s="1"/>
  <c r="R20" i="6" s="1"/>
  <c r="K20" i="6"/>
  <c r="K28" i="6" l="1"/>
  <c r="M28" i="6" s="1"/>
  <c r="N20" i="6"/>
  <c r="N28" i="6" s="1"/>
  <c r="V20" i="6"/>
  <c r="W20" i="6" s="1"/>
  <c r="M20" i="6"/>
  <c r="R19" i="6"/>
  <c r="R28" i="6" s="1"/>
</calcChain>
</file>

<file path=xl/sharedStrings.xml><?xml version="1.0" encoding="utf-8"?>
<sst xmlns="http://schemas.openxmlformats.org/spreadsheetml/2006/main" count="3468" uniqueCount="1684">
  <si>
    <t>Financijski plan broj 325-000005/2017</t>
  </si>
  <si>
    <t>Naziv1</t>
  </si>
  <si>
    <t>Naziv2</t>
  </si>
  <si>
    <t>Naziv3</t>
  </si>
  <si>
    <t>Naziv4</t>
  </si>
  <si>
    <t>Naziv5</t>
  </si>
  <si>
    <t>Planirani iznos</t>
  </si>
  <si>
    <t>Realizirani iznos</t>
  </si>
  <si>
    <t>Plaćeni iznos</t>
  </si>
  <si>
    <t>Izvor financiranja</t>
  </si>
  <si>
    <t>Planirani iznos</t>
  </si>
  <si>
    <t>Realizirani iznos</t>
  </si>
  <si>
    <t>Plaćeni iznos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</si>
  <si>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</si>
  <si>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</si>
  <si>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</si>
  <si>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</si>
  <si>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</si>
  <si>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Pomoći EU (51)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</si>
  <si>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</si>
  <si>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</si>
  <si>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</si>
  <si>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</si>
  <si>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</si>
  <si>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</si>
  <si>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</si>
  <si>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</si>
  <si>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</si>
  <si>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</si>
  <si>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</si>
  <si>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Vlastiti prihodi</t>
  </si>
  <si>
    <t>202 PLAN RASHODA</t>
  </si>
  <si>
    <t>237 OBRAZOVANJE</t>
  </si>
  <si>
    <t>23701 RAZVOJ ODGOJNO OBRAZOVNOG SUSTAVA</t>
  </si>
  <si>
    <t>A679047 Europske integracije</t>
  </si>
  <si>
    <t>3121 OSTALI RASHODI ZA ZAPOSLENE</t>
  </si>
  <si>
    <t>Vlastiti prihodi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</si>
  <si>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</si>
  <si>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</si>
  <si>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</si>
  <si>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</si>
  <si>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</si>
  <si>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Vlastiti prihodi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</si>
  <si>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</si>
  <si>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</si>
  <si>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</si>
  <si>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</si>
  <si>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</si>
  <si>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Pomoći EU (51)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</si>
  <si>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</si>
  <si>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</si>
  <si>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</si>
  <si>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</si>
  <si>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</si>
  <si>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</si>
  <si>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</si>
  <si>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</si>
  <si>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</si>
  <si>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</si>
  <si>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</si>
  <si>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</si>
  <si>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</si>
  <si>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</si>
  <si>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</si>
  <si>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</si>
  <si>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</si>
  <si>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Pomoći EU (51)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</si>
  <si>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</si>
  <si>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</si>
  <si>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</si>
  <si>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</si>
  <si>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</si>
  <si>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Vlastiti prihodi</t>
  </si>
  <si>
    <t>202 PLAN RASHODA</t>
  </si>
  <si>
    <t>237 OBRAZOVANJE</t>
  </si>
  <si>
    <t>23701 RAZVOJ ODGOJNO OBRAZOVNOG SUSTAVA</t>
  </si>
  <si>
    <t>A679047 Europske integracije</t>
  </si>
  <si>
    <t>3211 Službena putovanja</t>
  </si>
  <si>
    <t>Vlastiti prihodi</t>
  </si>
  <si>
    <t>202 PLAN RASHODA</t>
  </si>
  <si>
    <t>237 OBRAZOVANJE</t>
  </si>
  <si>
    <t>23701 RAZVOJ ODGOJNO OBRAZOVNOG SUSTAVA</t>
  </si>
  <si>
    <t>A679047 Europske integracije</t>
  </si>
  <si>
    <t>3211 Službena putovanja</t>
  </si>
  <si>
    <t>Pomoći EU (51)</t>
  </si>
  <si>
    <t>202 PLAN RASHODA</t>
  </si>
  <si>
    <t>237 OBRAZOVANJE</t>
  </si>
  <si>
    <t>23701 RAZVOJ ODGOJNO OBRAZOVNOG SUSTAVA</t>
  </si>
  <si>
    <t>A679047 Europske integracije</t>
  </si>
  <si>
    <t>3212 Naknade za prijevoz, za rad na terenu i odvojeni život</t>
  </si>
  <si>
    <t>Vlastiti prihodi</t>
  </si>
  <si>
    <t>202 PLAN RASHODA</t>
  </si>
  <si>
    <t>237 OBRAZOVANJE</t>
  </si>
  <si>
    <t>23701 RAZVOJ ODGOJNO OBRAZOVNOG SUSTAVA</t>
  </si>
  <si>
    <t>A679047 Europske integracije</t>
  </si>
  <si>
    <t>3213 Stručno usavršavanje zaposlenika</t>
  </si>
  <si>
    <t>Pomoći EU (51)</t>
  </si>
  <si>
    <t>202 PLAN RASHODA</t>
  </si>
  <si>
    <t>237 OBRAZOVANJE</t>
  </si>
  <si>
    <t>23701 RAZVOJ ODGOJNO OBRAZOVNOG SUSTAVA</t>
  </si>
  <si>
    <t>A679047 Europske integracije</t>
  </si>
  <si>
    <t>3221 Uredski materijal i ostali materijalni rashodi</t>
  </si>
  <si>
    <t>Pomoći EU (51)</t>
  </si>
  <si>
    <t>202 PLAN RASHODA</t>
  </si>
  <si>
    <t>237 OBRAZOVANJE</t>
  </si>
  <si>
    <t>23701 RAZVOJ ODGOJNO OBRAZOVNOG SUSTAVA</t>
  </si>
  <si>
    <t>A679047 Europske integracije</t>
  </si>
  <si>
    <t>3221 Uredski materijal i ostali materijalni rashodi</t>
  </si>
  <si>
    <t>Vlastiti prihodi</t>
  </si>
  <si>
    <t>202 PLAN RASHODA</t>
  </si>
  <si>
    <t>237 OBRAZOVANJE</t>
  </si>
  <si>
    <t>23701 RAZVOJ ODGOJNO OBRAZOVNOG SUSTAVA</t>
  </si>
  <si>
    <t>A679047 Europske integracije</t>
  </si>
  <si>
    <t>3231 Usluge telefona, pošte i prijevoza</t>
  </si>
  <si>
    <t>Vlastiti prihodi</t>
  </si>
  <si>
    <t>202 PLAN RASHODA</t>
  </si>
  <si>
    <t>237 OBRAZOVANJE</t>
  </si>
  <si>
    <t>23701 RAZVOJ ODGOJNO OBRAZOVNOG SUSTAVA</t>
  </si>
  <si>
    <t>A679047 Europske integracije</t>
  </si>
  <si>
    <t>3235 Zakupnine i najamnine</t>
  </si>
  <si>
    <t>Pomoći EU (51)</t>
  </si>
  <si>
    <t>202 PLAN RASHODA</t>
  </si>
  <si>
    <t>237 OBRAZOVANJE</t>
  </si>
  <si>
    <t>23701 RAZVOJ ODGOJNO OBRAZOVNOG SUSTAVA</t>
  </si>
  <si>
    <t>A679047 Europske integracije</t>
  </si>
  <si>
    <t>3237 Intelektualne i osobne usluge</t>
  </si>
  <si>
    <t>Vlastiti prihodi</t>
  </si>
  <si>
    <t>202 PLAN RASHODA</t>
  </si>
  <si>
    <t>237 OBRAZOVANJE</t>
  </si>
  <si>
    <t>23701 RAZVOJ ODGOJNO OBRAZOVNOG SUSTAVA</t>
  </si>
  <si>
    <t>A679047 Europske integracije</t>
  </si>
  <si>
    <t>3237 Intelektualne i osobne usluge</t>
  </si>
  <si>
    <t>Pomoći EU (51)</t>
  </si>
  <si>
    <t>202 PLAN RASHODA</t>
  </si>
  <si>
    <t>237 OBRAZOVANJE</t>
  </si>
  <si>
    <t>23701 RAZVOJ ODGOJNO OBRAZOVNOG SUSTAVA</t>
  </si>
  <si>
    <t>A679047 Europske integracije</t>
  </si>
  <si>
    <t>3239 Ostale usluge</t>
  </si>
  <si>
    <t>Vlastiti prihodi</t>
  </si>
  <si>
    <t>202 PLAN RASHODA</t>
  </si>
  <si>
    <t>237 OBRAZOVANJE</t>
  </si>
  <si>
    <t>23701 RAZVOJ ODGOJNO OBRAZOVNOG SUSTAVA</t>
  </si>
  <si>
    <t>A679047 Europske integracije</t>
  </si>
  <si>
    <t>3293 Reprezentacija</t>
  </si>
  <si>
    <t>Vlastiti prihodi</t>
  </si>
  <si>
    <t>202 PLAN RASHODA</t>
  </si>
  <si>
    <t>237 OBRAZOVANJE</t>
  </si>
  <si>
    <t>23701 RAZVOJ ODGOJNO OBRAZOVNOG SUSTAVA</t>
  </si>
  <si>
    <t>A679047 Europske integracije</t>
  </si>
  <si>
    <t>3293 Reprezentacija</t>
  </si>
  <si>
    <t>Pomoći EU (51)</t>
  </si>
  <si>
    <t>202 PLAN RASHODA</t>
  </si>
  <si>
    <t>237 OBRAZOVANJE</t>
  </si>
  <si>
    <t>23701 RAZVOJ ODGOJNO OBRAZOVNOG SUSTAVA</t>
  </si>
  <si>
    <t>A679047 Europske integracije</t>
  </si>
  <si>
    <t>3295 Pristojbe i naknade</t>
  </si>
  <si>
    <t>Vlastiti prihodi</t>
  </si>
  <si>
    <t>202 PLAN RASHODA</t>
  </si>
  <si>
    <t>237 OBRAZOVANJE</t>
  </si>
  <si>
    <t>23701 RAZVOJ ODGOJNO OBRAZOVNOG SUSTAVA</t>
  </si>
  <si>
    <t>A679047 Europske integracije</t>
  </si>
  <si>
    <t>3295 Pristojbe i naknade</t>
  </si>
  <si>
    <t>Pomoći EU (51)</t>
  </si>
  <si>
    <t>202 PLAN RASHODA</t>
  </si>
  <si>
    <t>237 OBRAZOVANJE</t>
  </si>
  <si>
    <t>23701 RAZVOJ ODGOJNO OBRAZOVNOG SUSTAVA</t>
  </si>
  <si>
    <t>A679047 Europske integracije</t>
  </si>
  <si>
    <t>3432 Negativne tečajne razlike i razlike zbog primjene valutne klauzule</t>
  </si>
  <si>
    <t>Pomoći EU (51)</t>
  </si>
  <si>
    <t>202 PLAN RASHODA</t>
  </si>
  <si>
    <t>237 OBRAZOVANJE</t>
  </si>
  <si>
    <t>23701 RAZVOJ ODGOJNO OBRAZOVNOG SUSTAVA</t>
  </si>
  <si>
    <t>A679047 Europske integracije</t>
  </si>
  <si>
    <t>3721 Naknade građanima i kućanstvima u novcu</t>
  </si>
  <si>
    <t>Ostale pomoći i darovnice (52)</t>
  </si>
  <si>
    <t>202 PLAN RASHODA</t>
  </si>
  <si>
    <t>237 OBRAZOVANJE</t>
  </si>
  <si>
    <t>23701 RAZVOJ ODGOJNO OBRAZOVNOG SUSTAVA</t>
  </si>
  <si>
    <t>A679047 Europske integracije</t>
  </si>
  <si>
    <t>4221 Uredska oprema i namještaj</t>
  </si>
  <si>
    <t>Vlastiti prihodi</t>
  </si>
  <si>
    <t>202 PLAN RASHODA</t>
  </si>
  <si>
    <t>237 OBRAZOVANJE</t>
  </si>
  <si>
    <t>23705 VISOKO OBRAZOVANJE</t>
  </si>
  <si>
    <t>A6210 REDOVNA DJELATNOST-MZOS</t>
  </si>
  <si>
    <t>3111 PLAĆE ZA REDOVAN RAD - BRUTO</t>
  </si>
  <si>
    <t>Opći prihodi i primici</t>
  </si>
  <si>
    <t>202 PLAN RASHODA</t>
  </si>
  <si>
    <t>237 OBRAZOVANJE</t>
  </si>
  <si>
    <t>23705 VISOKO OBRAZOVANJE</t>
  </si>
  <si>
    <t>A6210 REDOVNA DJELATNOST-MZOS</t>
  </si>
  <si>
    <t>3121 OSTALI RASHODI ZA ZAPOSLENE</t>
  </si>
  <si>
    <t>Opći prihodi i primici</t>
  </si>
  <si>
    <t>202 PLAN RASHODA</t>
  </si>
  <si>
    <t>237 OBRAZOVANJE</t>
  </si>
  <si>
    <t>23705 VISOKO OBRAZOVANJE</t>
  </si>
  <si>
    <t>A6210 REDOVNA DJELATNOST-MZOS</t>
  </si>
  <si>
    <t>3132 DOPRINOSI ZA OBVEZNO ZDRAVSTVENO OSIGURANJE</t>
  </si>
  <si>
    <t>Opći prihodi i primici</t>
  </si>
  <si>
    <t>202 PLAN RASHODA</t>
  </si>
  <si>
    <t>237 OBRAZOVANJE</t>
  </si>
  <si>
    <t>23705 VISOKO OBRAZOVANJE</t>
  </si>
  <si>
    <t>A6210 REDOVNA DJELATNOST-MZOS</t>
  </si>
  <si>
    <t>3133 DOPRINOSI ZA OBVEZNO OSIGURANJE U SLUČAJU NEZAPOSLENOSTI</t>
  </si>
  <si>
    <t>Opći prihodi i primici</t>
  </si>
  <si>
    <t>202 PLAN RASHODA</t>
  </si>
  <si>
    <t>237 OBRAZOVANJE</t>
  </si>
  <si>
    <t>23705 VISOKO OBRAZOVANJE</t>
  </si>
  <si>
    <t>A6210 REDOVNA DJELATNOST-MZOS</t>
  </si>
  <si>
    <t>3212 Naknade za prijevoz, za rad na terenu i odvojeni život</t>
  </si>
  <si>
    <t>Opći prihodi i primici</t>
  </si>
  <si>
    <t>202 PLAN RASHODA</t>
  </si>
  <si>
    <t>237 OBRAZOVANJE</t>
  </si>
  <si>
    <t>23705 VISOKO OBRAZOVANJE</t>
  </si>
  <si>
    <t>A6210 REDOVNA DJELATNOST-MZOS</t>
  </si>
  <si>
    <t>3236 Zdravstvene i veterinarske usluge</t>
  </si>
  <si>
    <t>Opći prihodi i primici</t>
  </si>
  <si>
    <t>202 PLAN RASHODA</t>
  </si>
  <si>
    <t>237 OBRAZOVANJE</t>
  </si>
  <si>
    <t>23705 VISOKO OBRAZOVANJE</t>
  </si>
  <si>
    <t>A6210 REDOVNA DJELATNOST-MZOS</t>
  </si>
  <si>
    <t>3295 Pristojbe i naknade</t>
  </si>
  <si>
    <t>Opći prihodi i primici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</si>
  <si>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</si>
  <si>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</si>
  <si>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</si>
  <si>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</si>
  <si>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</si>
  <si>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</si>
  <si>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</si>
  <si>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</si>
  <si>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</si>
  <si>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</si>
  <si>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</si>
  <si>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</si>
  <si>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</si>
  <si>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</si>
  <si>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</si>
  <si>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</si>
  <si>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</si>
  <si>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</si>
  <si>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</si>
  <si>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</si>
  <si>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</si>
  <si>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</si>
  <si>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3121 OSTALI RASHODI ZA ZAPOSLENE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</si>
  <si>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</si>
  <si>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</si>
  <si>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</si>
  <si>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</si>
  <si>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</si>
  <si>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3121 OSTALI RASHODI ZA ZAPOSLENE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</si>
  <si>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</si>
  <si>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</si>
  <si>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</si>
  <si>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</si>
  <si>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</si>
  <si>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</si>
  <si>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</si>
  <si>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</si>
  <si>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</si>
  <si>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</si>
  <si>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</si>
  <si>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</si>
  <si>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</si>
  <si>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</si>
  <si>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</si>
  <si>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</si>
  <si>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</si>
  <si>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</si>
  <si>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</si>
  <si>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</si>
  <si>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</si>
  <si>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</si>
  <si>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</si>
  <si>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</si>
  <si>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</si>
  <si>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</si>
  <si>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</si>
  <si>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</si>
  <si>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</si>
  <si>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</si>
  <si>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</si>
  <si>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</si>
  <si>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</si>
  <si>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</si>
  <si>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</si>
  <si>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</si>
  <si>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</si>
  <si>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</si>
  <si>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</si>
  <si>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</si>
  <si>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</si>
  <si>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</si>
  <si>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</si>
  <si>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</si>
  <si>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</si>
  <si>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</si>
  <si>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</si>
  <si>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</si>
  <si>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</si>
  <si>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</si>
  <si>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</si>
  <si>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</si>
  <si>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</si>
  <si>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</si>
  <si>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</si>
  <si>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</si>
  <si>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</si>
  <si>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</si>
  <si>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</si>
  <si>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3212 Naknade za prijevoz, za rad na terenu i odvojeni život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</si>
  <si>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</si>
  <si>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</si>
  <si>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</si>
  <si>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</si>
  <si>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</si>
  <si>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3212 Naknade za prijevoz, za rad na terenu i odvojeni život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</si>
  <si>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</si>
  <si>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</si>
  <si>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</si>
  <si>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</si>
  <si>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</si>
  <si>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</si>
  <si>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</si>
  <si>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</si>
  <si>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</si>
  <si>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</si>
  <si>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</si>
  <si>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</si>
  <si>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</si>
  <si>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</si>
  <si>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</si>
  <si>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</si>
  <si>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</si>
  <si>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</si>
  <si>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</si>
  <si>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</si>
  <si>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</si>
  <si>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</si>
  <si>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</si>
  <si>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</si>
  <si>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</si>
  <si>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</si>
  <si>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</si>
  <si>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</si>
  <si>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</si>
  <si>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</si>
  <si>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</si>
  <si>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</si>
  <si>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</si>
  <si>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</si>
  <si>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</si>
  <si>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</si>
  <si>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</si>
  <si>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</si>
  <si>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</si>
  <si>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</si>
  <si>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</si>
  <si>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3222 Materijal i sirovine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</si>
  <si>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</si>
  <si>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</si>
  <si>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</si>
  <si>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</si>
  <si>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</si>
  <si>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</si>
  <si>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</si>
  <si>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</si>
  <si>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</si>
  <si>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</si>
  <si>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</si>
  <si>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</si>
  <si>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</si>
  <si>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</si>
  <si>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</si>
  <si>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</si>
  <si>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</si>
  <si>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</si>
  <si>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</si>
  <si>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</si>
  <si>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</si>
  <si>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</si>
  <si>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</si>
  <si>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3224 Materijal i dijelovi za tekuće i investicijsko održavanje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</si>
  <si>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</si>
  <si>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</si>
  <si>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</si>
  <si>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</si>
  <si>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</si>
  <si>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3224 Materijal i dijelovi za tekuće i investicijsko održavanje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</si>
  <si>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</si>
  <si>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</si>
  <si>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</si>
  <si>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</si>
  <si>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</si>
  <si>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3227 Službena, radna i zaštitna odjeća i obuća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</si>
  <si>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</si>
  <si>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</si>
  <si>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</si>
  <si>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</si>
  <si>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</si>
  <si>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</si>
  <si>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</si>
  <si>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</si>
  <si>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</si>
  <si>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</si>
  <si>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</si>
  <si>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</si>
  <si>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</si>
  <si>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</si>
  <si>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</si>
  <si>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</si>
  <si>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</si>
  <si>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</si>
  <si>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</si>
  <si>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</si>
  <si>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</si>
  <si>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</si>
  <si>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</si>
  <si>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</si>
  <si>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</si>
  <si>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</si>
  <si>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</si>
  <si>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</si>
  <si>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</si>
  <si>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</si>
  <si>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</si>
  <si>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</si>
  <si>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</si>
  <si>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</si>
  <si>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</si>
  <si>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</si>
  <si>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</si>
  <si>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</si>
  <si>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</si>
  <si>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</si>
  <si>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</si>
  <si>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3233 Usluge promidžbe i informiranja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</si>
  <si>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</si>
  <si>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</si>
  <si>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</si>
  <si>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</si>
  <si>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</si>
  <si>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3233 Usluge promidžbe i informiranja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</si>
  <si>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</si>
  <si>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</si>
  <si>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</si>
  <si>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</si>
  <si>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</si>
  <si>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3234 Komunalne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</si>
  <si>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</si>
  <si>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</si>
  <si>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</si>
  <si>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</si>
  <si>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</si>
  <si>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3234 Komunalne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</si>
  <si>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</si>
  <si>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</si>
  <si>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</si>
  <si>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</si>
  <si>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</si>
  <si>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</si>
  <si>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</si>
  <si>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</si>
  <si>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</si>
  <si>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</si>
  <si>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</si>
  <si>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</si>
  <si>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</si>
  <si>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</si>
  <si>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</si>
  <si>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</si>
  <si>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</si>
  <si>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</si>
  <si>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</si>
  <si>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</si>
  <si>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</si>
  <si>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</si>
  <si>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</si>
  <si>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3236 Zdravstvene i veterinarske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</si>
  <si>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</si>
  <si>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</si>
  <si>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</si>
  <si>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</si>
  <si>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</si>
  <si>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3236 Zdravstvene i veterinarske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</si>
  <si>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</si>
  <si>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</si>
  <si>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</si>
  <si>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</si>
  <si>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</si>
  <si>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</si>
  <si>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</si>
  <si>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</si>
  <si>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</si>
  <si>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</si>
  <si>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</si>
  <si>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</si>
  <si>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</si>
  <si>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</si>
  <si>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</si>
  <si>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</si>
  <si>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</si>
  <si>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</si>
  <si>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</si>
  <si>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</si>
  <si>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</si>
  <si>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</si>
  <si>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</si>
  <si>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3238 Računalne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</si>
  <si>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</si>
  <si>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</si>
  <si>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</si>
  <si>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</si>
  <si>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</si>
  <si>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</si>
  <si>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</si>
  <si>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</si>
  <si>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</si>
  <si>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</si>
  <si>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</si>
  <si>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</si>
  <si>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</si>
  <si>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</si>
  <si>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</si>
  <si>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</si>
  <si>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</si>
  <si>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</si>
  <si>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</si>
  <si>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</si>
  <si>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</si>
  <si>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</si>
  <si>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</si>
  <si>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</si>
  <si>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</si>
  <si>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</si>
  <si>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</si>
  <si>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</si>
  <si>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</si>
  <si>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3241 Naknade troškova osobama izvan radnog odnosa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</si>
  <si>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</si>
  <si>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</si>
  <si>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</si>
  <si>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</si>
  <si>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</si>
  <si>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3241 Naknade troškova osobama izvan radnog odnosa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</si>
  <si>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</si>
  <si>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</si>
  <si>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</si>
  <si>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</si>
  <si>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</si>
  <si>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3292 Premije osiguranja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</si>
  <si>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</si>
  <si>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</si>
  <si>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</si>
  <si>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</si>
  <si>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</si>
  <si>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3292 Premije osiguranja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</si>
  <si>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</si>
  <si>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</si>
  <si>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</si>
  <si>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</si>
  <si>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</si>
  <si>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</si>
  <si>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</si>
  <si>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</si>
  <si>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</si>
  <si>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</si>
  <si>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</si>
  <si>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</si>
  <si>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</si>
  <si>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</si>
  <si>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</si>
  <si>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</si>
  <si>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</si>
  <si>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</si>
  <si>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</si>
  <si>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</si>
  <si>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</si>
  <si>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</si>
  <si>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</si>
  <si>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</si>
  <si>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</si>
  <si>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</si>
  <si>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</si>
  <si>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</si>
  <si>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</si>
  <si>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</si>
  <si>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</si>
  <si>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</si>
  <si>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</si>
  <si>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</si>
  <si>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</si>
  <si>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</si>
  <si>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</si>
  <si>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</si>
  <si>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</si>
  <si>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</si>
  <si>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</si>
  <si>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</si>
  <si>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</si>
  <si>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</si>
  <si>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</si>
  <si>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</si>
  <si>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</si>
  <si>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</si>
  <si>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</si>
  <si>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</si>
  <si>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</si>
  <si>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</si>
  <si>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</si>
  <si>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</si>
  <si>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</si>
  <si>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</si>
  <si>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</si>
  <si>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</si>
  <si>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</si>
  <si>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</si>
  <si>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</si>
  <si>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</si>
  <si>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</si>
  <si>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</si>
  <si>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</si>
  <si>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</si>
  <si>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</si>
  <si>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</si>
  <si>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</si>
  <si>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</si>
  <si>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</si>
  <si>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</si>
  <si>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</si>
  <si>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</si>
  <si>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</si>
  <si>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</si>
  <si>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</si>
  <si>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</si>
  <si>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</si>
  <si>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</si>
  <si>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</si>
  <si>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</si>
  <si>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</si>
  <si>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3431 Bankarske usluge i usluge platnog prometa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</si>
  <si>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</si>
  <si>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</si>
  <si>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</si>
  <si>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</si>
  <si>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</si>
  <si>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3431 Bankarske usluge i usluge platnog prometa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</si>
  <si>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</si>
  <si>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</si>
  <si>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</si>
  <si>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</si>
  <si>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</si>
  <si>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</si>
  <si>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</si>
  <si>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</si>
  <si>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</si>
  <si>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</si>
  <si>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</si>
  <si>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</si>
  <si>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</si>
  <si>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</si>
  <si>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</si>
  <si>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</si>
  <si>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</si>
  <si>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</si>
  <si>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</si>
  <si>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</si>
  <si>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</si>
  <si>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</si>
  <si>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</si>
  <si>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3434 Ostali nespomenuti financijski rashodi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</si>
  <si>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</si>
  <si>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</si>
  <si>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</si>
  <si>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</si>
  <si>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</si>
  <si>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3691 Prijenosi između pror. korisnika istog proračuna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</si>
  <si>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</si>
  <si>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</si>
  <si>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</si>
  <si>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</si>
  <si>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</si>
  <si>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3721 Naknade građanima i kućanstvima u novcu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</si>
  <si>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</si>
  <si>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</si>
  <si>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</si>
  <si>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</si>
  <si>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</si>
  <si>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3722 Naknade građanima i kućanstvima u naravi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</si>
  <si>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</si>
  <si>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</si>
  <si>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</si>
  <si>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</si>
  <si>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</si>
  <si>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</si>
  <si>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</si>
  <si>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</si>
  <si>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</si>
  <si>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</si>
  <si>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</si>
  <si>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</si>
  <si>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</si>
  <si>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</si>
  <si>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</si>
  <si>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</si>
  <si>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</si>
  <si>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</si>
  <si>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</si>
  <si>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</si>
  <si>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</si>
  <si>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</si>
  <si>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</si>
  <si>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</si>
  <si>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</si>
  <si>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</si>
  <si>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</si>
  <si>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</si>
  <si>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</si>
  <si>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3831 Naknade šteta pravnim i fizičkim osobama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</si>
  <si>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</si>
  <si>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</si>
  <si>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</si>
  <si>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</si>
  <si>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</si>
  <si>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4123 Licence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</si>
  <si>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</si>
  <si>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</si>
  <si>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</si>
  <si>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</si>
  <si>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</si>
  <si>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4123 Licence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</si>
  <si>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</si>
  <si>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</si>
  <si>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</si>
  <si>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</si>
  <si>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</si>
  <si>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</si>
  <si>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Prodaja ili zamjena nefinancijske imovine (7)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</si>
  <si>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</si>
  <si>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</si>
  <si>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</si>
  <si>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</si>
  <si>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</si>
  <si>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</si>
  <si>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</si>
  <si>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</si>
  <si>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</si>
  <si>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</si>
  <si>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</si>
  <si>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</si>
  <si>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</si>
  <si>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</si>
  <si>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</si>
  <si>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</si>
  <si>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</si>
  <si>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</si>
  <si>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</si>
  <si>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</si>
  <si>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</si>
  <si>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</si>
  <si>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</si>
  <si>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</si>
  <si>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</si>
  <si>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</si>
  <si>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</si>
  <si>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</si>
  <si>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4222 Komunikacijska oprema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</si>
  <si>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</si>
  <si>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</si>
  <si>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</si>
  <si>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</si>
  <si>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</si>
  <si>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4222 Komunikacijska oprema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</si>
  <si>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</si>
  <si>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</si>
  <si>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</si>
  <si>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</si>
  <si>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</si>
  <si>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4223 Oprema za održavanje i zaštitu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</si>
  <si>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</si>
  <si>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</si>
  <si>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</si>
  <si>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</si>
  <si>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</si>
  <si>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4223 Oprema za održavanje i zaštitu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</si>
  <si>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</si>
  <si>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</si>
  <si>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</si>
  <si>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</si>
  <si>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</si>
  <si>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4224 Medicinska i laboratorijska oprema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</si>
  <si>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</si>
  <si>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</si>
  <si>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</si>
  <si>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</si>
  <si>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</si>
  <si>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4224 Medicinska i laboratorijska oprema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</si>
  <si>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</si>
  <si>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</si>
  <si>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</si>
  <si>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</si>
  <si>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</si>
  <si>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4225 Instrumenti, uređaji i strojevi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</si>
  <si>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</si>
  <si>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</si>
  <si>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</si>
  <si>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</si>
  <si>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</si>
  <si>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4227 Uređaji, strojevi i oprema za ostale namjene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</si>
  <si>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</si>
  <si>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</si>
  <si>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</si>
  <si>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</si>
  <si>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</si>
  <si>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4227 Uređaji, strojevi i oprema za ostale namjene</t>
  </si>
  <si>
    <t>Prodaja ili zamjena nefinancijske imovine (7)</t>
  </si>
  <si>
    <t>202 PLAN RASHODA</t>
  </si>
  <si>
    <t>237 OBRAZOVANJE</t>
  </si>
  <si>
    <t>23705 VISOKO OBRAZOVANJE</t>
  </si>
  <si>
    <t>A621002 REDOVNA DJELATNOST SVEUČILIŠTA U RIJECI-ViNP</t>
  </si>
  <si>
    <t>4233 Prijevozna sredstva u pomorskom i riječnom prometu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</si>
  <si>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</si>
  <si>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</si>
  <si>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</si>
  <si>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</si>
  <si>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</si>
  <si>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</si>
  <si>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</si>
  <si>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</si>
  <si>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</si>
  <si>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</si>
  <si>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</si>
  <si>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</si>
  <si>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</si>
  <si>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</si>
  <si>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</si>
  <si>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</si>
  <si>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</si>
  <si>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</si>
  <si>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</si>
  <si>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</si>
  <si>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</si>
  <si>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</si>
  <si>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</si>
  <si>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</si>
  <si>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</si>
  <si>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</si>
  <si>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</si>
  <si>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</si>
  <si>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</si>
  <si>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4264 Ostala nematerijalna proizvedena imovina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</si>
  <si>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</si>
  <si>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</si>
  <si>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</si>
  <si>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</si>
  <si>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</si>
  <si>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4264 Ostala nematerijalna proizvedena imovina</t>
  </si>
  <si>
    <t>Ostali prihodi za posebne namjene</t>
  </si>
  <si>
    <t>202 PLAN RASHODA</t>
  </si>
  <si>
    <t>237 OBRAZOVANJE</t>
  </si>
  <si>
    <t>23705 VISOKO OBRAZOVANJE</t>
  </si>
  <si>
    <t>A622122 PROGRAMSKO FINANCIRANJE JAVNIH VISOKIH UČILIŠTA</t>
  </si>
  <si>
    <t>3111 PLAĆE ZA REDOVAN RAD - BRUTO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</si>
  <si>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</si>
  <si>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</si>
  <si>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</si>
  <si>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</si>
  <si>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</si>
  <si>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3132 DOPRINOSI ZA OBVEZNO ZDRAVSTVENO OSIGURANJE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</si>
  <si>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</si>
  <si>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</si>
  <si>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</si>
  <si>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</si>
  <si>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</si>
  <si>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3133 DOPRINOSI ZA OBVEZNO OSIGURANJE U SLUČAJU NEZAPOSLENOSTI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</si>
  <si>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</si>
  <si>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</si>
  <si>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</si>
  <si>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</si>
  <si>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</si>
  <si>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3211 Službena putovanja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</si>
  <si>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</si>
  <si>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</si>
  <si>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</si>
  <si>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</si>
  <si>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</si>
  <si>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3213 Stručno usavršavanje zaposlenika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</si>
  <si>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</si>
  <si>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</si>
  <si>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</si>
  <si>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</si>
  <si>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</si>
  <si>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3221 Uredski materijal i ostali materijalni rashodi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</si>
  <si>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</si>
  <si>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</si>
  <si>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</si>
  <si>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</si>
  <si>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</si>
  <si>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3222 Materijal i sirovine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</si>
  <si>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</si>
  <si>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</si>
  <si>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</si>
  <si>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</si>
  <si>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</si>
  <si>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3223 Energija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</si>
  <si>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</si>
  <si>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</si>
  <si>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</si>
  <si>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</si>
  <si>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</si>
  <si>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3224 Materijal i dijelovi za tekuće i investicijsko održavanje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</si>
  <si>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</si>
  <si>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</si>
  <si>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</si>
  <si>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</si>
  <si>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</si>
  <si>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3227 Službena, radna i zaštitna odjeća i obuća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</si>
  <si>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</si>
  <si>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</si>
  <si>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</si>
  <si>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</si>
  <si>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</si>
  <si>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3231 Usluge telefona, pošte i prijevoza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</si>
  <si>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</si>
  <si>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</si>
  <si>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</si>
  <si>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</si>
  <si>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</si>
  <si>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3232 Usluge tekućeg i investicijskog održavanja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</si>
  <si>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</si>
  <si>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</si>
  <si>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</si>
  <si>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</si>
  <si>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</si>
  <si>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3233 Usluge promidžbe i informiranja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</si>
  <si>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</si>
  <si>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</si>
  <si>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</si>
  <si>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</si>
  <si>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</si>
  <si>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3234 Komunalne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</si>
  <si>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</si>
  <si>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</si>
  <si>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</si>
  <si>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</si>
  <si>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</si>
  <si>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3235 Zakupnine i najamnine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</si>
  <si>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</si>
  <si>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</si>
  <si>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</si>
  <si>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</si>
  <si>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</si>
  <si>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3237 Intelektualne i osobne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</si>
  <si>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</si>
  <si>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</si>
  <si>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</si>
  <si>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</si>
  <si>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</si>
  <si>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3238 Računalne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</si>
  <si>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</si>
  <si>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</si>
  <si>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</si>
  <si>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</si>
  <si>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</si>
  <si>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3239 Ostale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</si>
  <si>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</si>
  <si>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</si>
  <si>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</si>
  <si>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</si>
  <si>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</si>
  <si>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3292 Premije osiguranja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</si>
  <si>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</si>
  <si>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</si>
  <si>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</si>
  <si>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</si>
  <si>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</si>
  <si>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3293 Reprezentacija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</si>
  <si>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</si>
  <si>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</si>
  <si>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</si>
  <si>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</si>
  <si>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</si>
  <si>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3294 Članarine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</si>
  <si>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</si>
  <si>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</si>
  <si>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</si>
  <si>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</si>
  <si>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</si>
  <si>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3295 Pristojbe i naknade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</si>
  <si>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</si>
  <si>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</si>
  <si>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</si>
  <si>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</si>
  <si>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</si>
  <si>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3299 Ostali nespomenuti rashodi poslovanja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</si>
  <si>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</si>
  <si>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</si>
  <si>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</si>
  <si>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</si>
  <si>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</si>
  <si>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3431 Bankarske usluge i usluge platnog prometa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</si>
  <si>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</si>
  <si>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</si>
  <si>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</si>
  <si>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</si>
  <si>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</si>
  <si>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3132 DOPRINOSI ZA OBVEZNO ZDRAVSTVENO OSIGURANJE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</si>
  <si>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</si>
  <si>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</si>
  <si>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</si>
  <si>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</si>
  <si>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</si>
  <si>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</si>
  <si>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Vlastiti prihodi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</si>
  <si>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</si>
  <si>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</si>
  <si>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</si>
  <si>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</si>
  <si>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</si>
  <si>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</si>
  <si>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</si>
  <si>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</si>
  <si>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</si>
  <si>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</si>
  <si>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</si>
  <si>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</si>
  <si>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</si>
  <si>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</si>
  <si>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</si>
  <si>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</si>
  <si>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3213 Stručno usavršavanje zaposlenika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</si>
  <si>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</si>
  <si>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</si>
  <si>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</si>
  <si>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</si>
  <si>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</si>
  <si>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3213 Stručno usavršavanje zaposlenika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</si>
  <si>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</si>
  <si>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</si>
  <si>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</si>
  <si>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</si>
  <si>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</si>
  <si>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3221 Uredski materijal i ostali materijalni rashodi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</si>
  <si>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</si>
  <si>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</si>
  <si>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</si>
  <si>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</si>
  <si>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</si>
  <si>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3221 Uredski materijal i ostali materijalni rashodi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</si>
  <si>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</si>
  <si>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</si>
  <si>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</si>
  <si>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</si>
  <si>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</si>
  <si>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3233 Usluge promidžbe i informiranja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</si>
  <si>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</si>
  <si>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</si>
  <si>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</si>
  <si>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</si>
  <si>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</si>
  <si>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3235 Zakupnine i najamnine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</si>
  <si>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</si>
  <si>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</si>
  <si>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</si>
  <si>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</si>
  <si>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</si>
  <si>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</si>
  <si>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</si>
  <si>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</si>
  <si>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</si>
  <si>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</si>
  <si>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</si>
  <si>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</si>
  <si>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</si>
  <si>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</si>
  <si>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</si>
  <si>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</si>
  <si>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</si>
  <si>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</si>
  <si>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</si>
  <si>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</si>
  <si>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</si>
  <si>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</si>
  <si>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</si>
  <si>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3239 Ostale usluge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</si>
  <si>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</si>
  <si>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</si>
  <si>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</si>
  <si>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</si>
  <si>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</si>
  <si>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3239 Ostale usluge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</si>
  <si>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</si>
  <si>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</si>
  <si>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</si>
  <si>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</si>
  <si>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</si>
  <si>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3292 Premije osiguranja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</si>
  <si>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</si>
  <si>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</si>
  <si>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</si>
  <si>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</si>
  <si>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</si>
  <si>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3293 Reprezentacija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</si>
  <si>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</si>
  <si>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</si>
  <si>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</si>
  <si>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</si>
  <si>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</si>
  <si>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3294 Članarine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</si>
  <si>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</si>
  <si>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</si>
  <si>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</si>
  <si>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</si>
  <si>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</si>
  <si>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3431 Bankarske usluge i usluge platnog prometa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</si>
  <si>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</si>
  <si>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</si>
  <si>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</si>
  <si>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</si>
  <si>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</si>
  <si>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3432 Negativne tečajne razlike i razlike zbog primjene valutne klauzule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</si>
  <si>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</si>
  <si>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</si>
  <si>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</si>
  <si>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</si>
  <si>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</si>
  <si>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4221 Uredska oprema i namještaj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</si>
  <si>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</si>
  <si>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</si>
  <si>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</si>
  <si>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</si>
  <si>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</si>
  <si>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4221 Uredska oprema i namještaj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</si>
  <si>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</si>
  <si>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</si>
  <si>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</si>
  <si>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</si>
  <si>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</si>
  <si>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4227 Uređaji, strojevi i oprema za ostale namjene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</si>
  <si>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</si>
  <si>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</si>
  <si>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</si>
  <si>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</si>
  <si>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</si>
  <si>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4241 Knjige</t>
  </si>
  <si>
    <t>Ostali prihodi za posebne namjene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</si>
  <si>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</si>
  <si>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</si>
  <si>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</si>
  <si>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</si>
  <si>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3111 PLAĆE ZA REDOVAN RAD - BRUTO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</si>
  <si>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</si>
  <si>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</si>
  <si>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</si>
  <si>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</si>
  <si>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</si>
  <si>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3111 PLAĆE ZA REDOVAN RAD - BRUTO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</si>
  <si>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</si>
  <si>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</si>
  <si>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</si>
  <si>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</si>
  <si>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</si>
  <si>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3132 DOPRINOSI ZA OBVEZNO ZDRAVSTVENO OSIGURANJE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</si>
  <si>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</si>
  <si>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</si>
  <si>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</si>
  <si>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</si>
  <si>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</si>
  <si>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3133 DOPRINOSI ZA OBVEZNO OSIGURANJE U SLUČAJU NEZAPOSLENOSTI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</si>
  <si>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</si>
  <si>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</si>
  <si>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</si>
  <si>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</si>
  <si>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</si>
  <si>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</si>
  <si>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</si>
  <si>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</si>
  <si>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</si>
  <si>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</si>
  <si>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</si>
  <si>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3237 Intelektualne i osobne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</si>
  <si>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</si>
  <si>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</si>
  <si>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</si>
  <si>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</si>
  <si>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</si>
  <si>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3239 Ostale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</si>
  <si>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</si>
  <si>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</si>
  <si>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</si>
  <si>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</si>
  <si>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</si>
  <si>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3239 Ostale usluge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</si>
  <si>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</si>
  <si>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</si>
  <si>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</si>
  <si>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</si>
  <si>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</si>
  <si>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3235 Zakupnine i najamnine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</si>
  <si>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</si>
  <si>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</si>
  <si>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</si>
  <si>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</si>
  <si>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</si>
  <si>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</si>
  <si>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</si>
  <si>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</si>
  <si>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</si>
  <si>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</si>
  <si>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</si>
  <si>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3241 Naknade troškova osobama izvan radnog odnosa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</si>
  <si>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</si>
  <si>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</si>
  <si>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</si>
  <si>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</si>
  <si>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</si>
  <si>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3293 Reprezentacija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</si>
  <si>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</si>
  <si>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</si>
  <si>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</si>
  <si>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</si>
  <si>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</si>
  <si>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3432 Negativne tečajne razlike i razlike zbog primjene valutne klauzule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</si>
  <si>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</si>
  <si>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</si>
  <si>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</si>
  <si>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</si>
  <si>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</si>
  <si>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3811 Tekuće donacije u novcu</t>
  </si>
  <si>
    <t>Vlastiti prihodi</t>
  </si>
  <si>
    <t>202 PLAN RASHODA</t>
  </si>
  <si>
    <t>238 ZNANOST I TEHNOLOŠKI RAZVOJ</t>
  </si>
  <si>
    <t>23801 ULAGANJE U ZNANSTVENO ISTRAŽIVAČKU DJELATNOST</t>
  </si>
  <si>
    <t>A622006 IZDAVANJE ZNANSTVENIH UDŽBENIKA</t>
  </si>
  <si>
    <t>3111 PLAĆE ZA REDOVAN RAD - BRUTO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</si>
  <si>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</si>
  <si>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</si>
  <si>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</si>
  <si>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</si>
  <si>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</si>
  <si>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3132 DOPRINOSI ZA OBVEZNO ZDRAVSTVENO OSIGURANJE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</si>
  <si>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</si>
  <si>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</si>
  <si>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</si>
  <si>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</si>
  <si>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</si>
  <si>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3237 Intelektualne i osobne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</si>
  <si>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</si>
  <si>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</si>
  <si>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</si>
  <si>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</si>
  <si>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</si>
  <si>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3239 Ostale usluge</t>
  </si>
  <si>
    <t>Ostale pomoći i darovnice (52)</t>
  </si>
  <si>
    <t>Row Labels</t>
  </si>
  <si>
    <t>Grand Total</t>
  </si>
  <si>
    <t>Sum of Realizirani iznos2</t>
  </si>
  <si>
    <t>FINANCIJSKI PLAN 2017.</t>
  </si>
  <si>
    <t>REALIZACIJA 2017.</t>
  </si>
  <si>
    <t>Sum of Planirani iznos2</t>
  </si>
  <si>
    <t>Opći prihodi i primici (11)</t>
  </si>
  <si>
    <t>Ostali prihodi za posebne namjene (43)</t>
  </si>
  <si>
    <t>Vlastiti prihodi (31)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</si>
  <si>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</si>
  <si>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</si>
  <si>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</si>
  <si>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</si>
  <si>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Materijal i sirovine</t>
  </si>
  <si>
    <t>Energija</t>
  </si>
  <si>
    <t>Materijal i dijelovi za tekuće i investicijsko održavanje</t>
  </si>
  <si>
    <t xml:space="preserve"> 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</si>
  <si>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</si>
  <si>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</si>
  <si>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</si>
  <si>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</si>
  <si>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</si>
  <si>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</si>
  <si>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</si>
  <si>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</si>
  <si>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</si>
  <si>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</si>
  <si>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 xml:space="preserve"> Reprezentacija</t>
  </si>
  <si>
    <t>Članarine</t>
  </si>
  <si>
    <t>Pristojbe i naknade</t>
  </si>
  <si>
    <t>Ostali nespomenuti rashodi poslovanja</t>
  </si>
  <si>
    <t>Bankarske usluge i usluge platnog prometa</t>
  </si>
  <si>
    <t>Uredska oprema i namještaj</t>
  </si>
  <si>
    <t>Uređaji, strojevi i oprema za ostale namjene</t>
  </si>
  <si>
    <t>51000 Rijeka</t>
  </si>
  <si>
    <t>Realizacija financijskog plana po izvorima financiranja</t>
  </si>
  <si>
    <t>Izvori financiranja</t>
  </si>
  <si>
    <t>Plan proračuna ukupno</t>
  </si>
  <si>
    <t>Realizacija tekuća godina</t>
  </si>
  <si>
    <t>Rezultati poslovanja po izvorima</t>
  </si>
  <si>
    <t>% INDEX</t>
  </si>
  <si>
    <t>1</t>
  </si>
  <si>
    <t>2</t>
  </si>
  <si>
    <t>4</t>
  </si>
  <si>
    <t>6 = 2-4</t>
  </si>
  <si>
    <t>7</t>
  </si>
  <si>
    <t>8 = 6+7</t>
  </si>
  <si>
    <t>Svi izvori</t>
  </si>
  <si>
    <t>1.</t>
  </si>
  <si>
    <t>OPĆI PRIHODI I PRIMICI</t>
  </si>
  <si>
    <t>3.</t>
  </si>
  <si>
    <t>VLASTITI PRIHODI</t>
  </si>
  <si>
    <t>4.</t>
  </si>
  <si>
    <t>PRIHODI ZA POSEBNE NAMJENE</t>
  </si>
  <si>
    <t>5.</t>
  </si>
  <si>
    <t>POMOĆI</t>
  </si>
  <si>
    <t>6.</t>
  </si>
  <si>
    <t>DONACIJE</t>
  </si>
  <si>
    <t>STUDENTSKA ULICA 2</t>
  </si>
  <si>
    <t>OIB 76722145702</t>
  </si>
  <si>
    <t>7.</t>
  </si>
  <si>
    <t>UKUPNO</t>
  </si>
  <si>
    <t>Plaće za redovan rad</t>
  </si>
  <si>
    <t>Ostali rashodi za zaposlene</t>
  </si>
  <si>
    <t xml:space="preserve"> Stručno usavršavanje zaposlenika</t>
  </si>
  <si>
    <t xml:space="preserve"> Intelektualne i osobne usluge</t>
  </si>
  <si>
    <t xml:space="preserve"> Naknade troškova osobama izvan radnog odnosa</t>
  </si>
  <si>
    <t>Reprezentacija</t>
  </si>
  <si>
    <t xml:space="preserve"> Članarine</t>
  </si>
  <si>
    <t>Negativne tečajne razlike i razlike zbog primjene valutne klauzule</t>
  </si>
  <si>
    <t>Ostali nespomenuti financijski rashodi</t>
  </si>
  <si>
    <t>Prijenosi između pror. korisnika istog proračuna</t>
  </si>
  <si>
    <t xml:space="preserve"> Tekuće donacije u novcu</t>
  </si>
  <si>
    <t xml:space="preserve"> Uredska oprema i namještaj</t>
  </si>
  <si>
    <t>Komunikacijska oprema</t>
  </si>
  <si>
    <t xml:space="preserve"> Oprema za održavanje i zaštitu</t>
  </si>
  <si>
    <t>Knjige</t>
  </si>
  <si>
    <t>Ostala nematerijalna proizvedena imovina</t>
  </si>
  <si>
    <t xml:space="preserve"> Uredski materijal i ostali materijalni rashodi</t>
  </si>
  <si>
    <t xml:space="preserve"> Materijal i dijelovi za tekuće i investicijsko održavanje</t>
  </si>
  <si>
    <t>Službena, radna i zaštitna odjeća i obuća</t>
  </si>
  <si>
    <t>Naknade građanima i kućanstvima u naravi</t>
  </si>
  <si>
    <t>Tekuće donacije u novcu</t>
  </si>
  <si>
    <t>Licence</t>
  </si>
  <si>
    <t>Oprema za održavanje i zaštitu</t>
  </si>
  <si>
    <t>Medicinska i laboratorijska oprema</t>
  </si>
  <si>
    <t>Instrumenti, uređaji i strojevi</t>
  </si>
  <si>
    <t xml:space="preserve"> Službena putovanja</t>
  </si>
  <si>
    <t xml:space="preserve"> Naknade za prijevoz, za rad na terenu i odvojeni život</t>
  </si>
  <si>
    <t xml:space="preserve"> Naknade građanima i kućanstvima u novcu</t>
  </si>
  <si>
    <t xml:space="preserve"> Licence</t>
  </si>
  <si>
    <t xml:space="preserve"> Knjige</t>
  </si>
  <si>
    <t>RASHODI POSLOVANJA</t>
  </si>
  <si>
    <t>Rashodi za zaposlene</t>
  </si>
  <si>
    <t>Plaće</t>
  </si>
  <si>
    <t>Doprinosi na plaće</t>
  </si>
  <si>
    <t>Materijalni rashodi</t>
  </si>
  <si>
    <t>Naknade troškova zaposlenima</t>
  </si>
  <si>
    <t>Konto</t>
  </si>
  <si>
    <t>PRIHODI/IZVOR FINANCIRANJA</t>
  </si>
  <si>
    <t>Prihodi za financiranje rashoda poslovanja</t>
  </si>
  <si>
    <t>Ostali nespomenuti prihodi</t>
  </si>
  <si>
    <t>Ostale kazne</t>
  </si>
  <si>
    <t>Ostali prihodi</t>
  </si>
  <si>
    <t>Tekuće pomoći od institucija i tijela  EU</t>
  </si>
  <si>
    <t>Tekuće pomoći od međunarodnih organizacija</t>
  </si>
  <si>
    <t>Kapitalne pomoći od međunarodnih organizacija</t>
  </si>
  <si>
    <t>Kapitalne pomoći od institucija i tijela  EU</t>
  </si>
  <si>
    <t>Tekuće pomoći od izvanproračunskih korisnika</t>
  </si>
  <si>
    <t>Tekući prijenosi između proračunskih korisnika istog proračuna</t>
  </si>
  <si>
    <t>Stambeni objekti</t>
  </si>
  <si>
    <t>Kamate na oročena sredstva i depozite po viđenju</t>
  </si>
  <si>
    <t>Prihodi od zateznih kamata</t>
  </si>
  <si>
    <t>Prihodi od pozitivnih tečajnih razlika i razlika zbog primjene valutne klauzule</t>
  </si>
  <si>
    <t>Prihodi od pruženih usluga</t>
  </si>
  <si>
    <t>Tekuće donacije</t>
  </si>
  <si>
    <t xml:space="preserve"> Kapitalne donacije</t>
  </si>
  <si>
    <t>UKUPNO:</t>
  </si>
  <si>
    <t>Rashodi za materijal i energiju</t>
  </si>
  <si>
    <t>Rashodi za usluge</t>
  </si>
  <si>
    <t>Financijski rashodi</t>
  </si>
  <si>
    <t>Ostali financijski rashodi</t>
  </si>
  <si>
    <t>Rashodi za nabavu nefinancijske imovine</t>
  </si>
  <si>
    <t>Rashodi za nabavu proizvedene dugotrajne imovine</t>
  </si>
  <si>
    <t>Postrojenja i oprema</t>
  </si>
  <si>
    <t>Nematerijalna proizvedena imovina</t>
  </si>
  <si>
    <t>Knjige, umjetnička djela i ostale izložbene vrijednosti</t>
  </si>
  <si>
    <t>Naknade troškova osobama izvan radnog odnosa</t>
  </si>
  <si>
    <t>Pomoći dane u inozemstvo i unutar opće proračuna</t>
  </si>
  <si>
    <t>Ostali rashodi</t>
  </si>
  <si>
    <t>Naknade građanima i kućanstvima na temelju osiguranja i druge naknade</t>
  </si>
  <si>
    <t>Ostale naknade građainma i kućanstvima iz proračuna</t>
  </si>
  <si>
    <t>Rashodi za nabavu neproizvedene dugotrajne imovine</t>
  </si>
  <si>
    <t>Doprinosi za obvezno zdravstveno osiguranje</t>
  </si>
  <si>
    <t>Doprinosi za obvezno osiguranje u slučaju nezaposlenosti</t>
  </si>
  <si>
    <t>Rashodi poslovanja</t>
  </si>
  <si>
    <t>Prijevozna sredstva u pomorskom i riječnom prometu</t>
  </si>
  <si>
    <t>Aktivnost/Izvor financiranja</t>
  </si>
  <si>
    <t>UKUPNO SVE AKTIVNOSTI</t>
  </si>
  <si>
    <t>-</t>
  </si>
  <si>
    <t>PRIHODI OD PRODAJE NEFIN. IMOVINE</t>
  </si>
  <si>
    <t>PRIHODI UKUPNO</t>
  </si>
  <si>
    <t>PRIHODI POSLOVANJA</t>
  </si>
  <si>
    <t>RASHODI UKUPNO</t>
  </si>
  <si>
    <t>RASHODI  POSLOVANJA</t>
  </si>
  <si>
    <t>RASHODI ZA NEFINANCIJSKU IMOVINU</t>
  </si>
  <si>
    <t>RAZLIKA - VIŠAK / MANJAK</t>
  </si>
  <si>
    <t>Prihodi poslovanja</t>
  </si>
  <si>
    <t>I. OPĆI DIO</t>
  </si>
  <si>
    <t>Naziv prihoda</t>
  </si>
  <si>
    <t>Tekući prijenosi između proračunskih korisnika istog proračuna temeljem prijenosa EU sredstava</t>
  </si>
  <si>
    <t>Kapitalne donacije</t>
  </si>
  <si>
    <t>Pomoći iz inozemstva i od subjekata unutar općeg proračuna</t>
  </si>
  <si>
    <t>Pomoći od međunarodnih organizacija, te institucija i tijela EU</t>
  </si>
  <si>
    <t>Pomoći od izvanproračunskih korisnika</t>
  </si>
  <si>
    <t>Prijenosi između proračunskih korisnika istog proračuna</t>
  </si>
  <si>
    <t>Prihodi od financijske imovine</t>
  </si>
  <si>
    <t>Prihodi po posebnim propisima</t>
  </si>
  <si>
    <t>Prihodi od prodaje proizvoda i robe, te pruženih usluga</t>
  </si>
  <si>
    <t>Donacije od fizičkih i pravnih osoba izvan općeg proračuna</t>
  </si>
  <si>
    <t>Prihodi iz nadležnog proračuna za financiranje redovne djelatnosti proračunskih korisnika</t>
  </si>
  <si>
    <t>Kazne i upravne mjere</t>
  </si>
  <si>
    <t>Prihodi od prodaje nefinancijske imovine</t>
  </si>
  <si>
    <t>Prihodi od prodaje dugotrajne proizvedne imovine</t>
  </si>
  <si>
    <t>Prihodi od prodaje građevinskih objekata</t>
  </si>
  <si>
    <t>Stambeni objekti za zaposlene</t>
  </si>
  <si>
    <t>Prihodi od imovine</t>
  </si>
  <si>
    <t>Prihodi od upravnih i administrativnih pristojbi, pristojbi po posebnim propisima i naknada</t>
  </si>
  <si>
    <t>Prihod od prodaje proizvoda i robe, te pruženih usluga i prihodi od donacija</t>
  </si>
  <si>
    <t>Prihodi od nadležnog proračuna i HZZO-a temeljem ugovornih obveza</t>
  </si>
  <si>
    <t>Kazne, upravne mjere i ostali prihodi</t>
  </si>
  <si>
    <t xml:space="preserve"> Usluge telefona, pošte i prijevoza</t>
  </si>
  <si>
    <t xml:space="preserve"> Pristojbe i naknade</t>
  </si>
  <si>
    <t>Naknade građanima i kućanstvima u novcu</t>
  </si>
  <si>
    <t>Naziv rashoda</t>
  </si>
  <si>
    <t>Plaće (Bruto)</t>
  </si>
  <si>
    <t>Pomoći dane u inozemstvo i unutar općeg proračuna</t>
  </si>
  <si>
    <t>Rashodi za nabavu neproizvedene nefinancijske imovine</t>
  </si>
  <si>
    <t>Nematerijalna imovina</t>
  </si>
  <si>
    <t>Prijevozna sredstva</t>
  </si>
  <si>
    <t>Nematerijalna proizvedna imovina</t>
  </si>
  <si>
    <t xml:space="preserve"> Usluge promidžbe i informiranja</t>
  </si>
  <si>
    <t xml:space="preserve"> Instrumenti, uređaji i strojevi</t>
  </si>
  <si>
    <t xml:space="preserve">Plaće za redovan rad  </t>
  </si>
  <si>
    <t>Doprinosi za osiguranje u slučaju nezaposlenosti</t>
  </si>
  <si>
    <t>RASHODI/IZVOR FINANCIRANJA</t>
  </si>
  <si>
    <t>Pomoći EU  (51)</t>
  </si>
  <si>
    <t>PRIHODI OD PRODAJE NEFINANCIJSKE IMOVINE</t>
  </si>
  <si>
    <t xml:space="preserve"> Energija</t>
  </si>
  <si>
    <t xml:space="preserve"> Zakupnine i najamnine</t>
  </si>
  <si>
    <t xml:space="preserve"> Računalne usluge</t>
  </si>
  <si>
    <t xml:space="preserve"> Ostali nespomenuti rashodi poslovanja</t>
  </si>
  <si>
    <t>A622005 ORGANIZIRANJE I ODRŽAVANJE ZNANSTVENIH SKUPOVA</t>
  </si>
  <si>
    <t>II. POSEBNI DIO</t>
  </si>
  <si>
    <t>8.</t>
  </si>
  <si>
    <t>NAMJENSKI PRIMICI OD FIN. IMOVINE</t>
  </si>
  <si>
    <t>15557 pogrešno knjiženo na 52, a mt 69</t>
  </si>
  <si>
    <t>prof.dr.sc. Alen Jugović</t>
  </si>
  <si>
    <t>Prihodi od prodanih proizvoda</t>
  </si>
  <si>
    <t>Tekuće donacije u naravi</t>
  </si>
  <si>
    <t>5.1.</t>
  </si>
  <si>
    <t>5.2.</t>
  </si>
  <si>
    <t>Pomoći EU - izvor 51</t>
  </si>
  <si>
    <t>Ostale pomoći  - izvor 52</t>
  </si>
  <si>
    <t xml:space="preserve">SVEUČILIŠTE U RIJECI POMORSKI FAKULTET </t>
  </si>
  <si>
    <t>Indeks          (4/2)</t>
  </si>
  <si>
    <t>Indeks          (4/3)</t>
  </si>
  <si>
    <t>Indeks                (5/3)</t>
  </si>
  <si>
    <t>Indeks (5/4)</t>
  </si>
  <si>
    <t xml:space="preserve">M.P.                                </t>
  </si>
  <si>
    <t xml:space="preserve">   Dekan:</t>
  </si>
  <si>
    <t>Ostale plaće u naravi</t>
  </si>
  <si>
    <t>Zatezne kamate</t>
  </si>
  <si>
    <t>Kazne, penali i naknade štete</t>
  </si>
  <si>
    <t>Naknade štete pravnim i fizičkim licima</t>
  </si>
  <si>
    <t>Ulaganje u računalne programe</t>
  </si>
  <si>
    <t>Ostala nematerijalna imovina</t>
  </si>
  <si>
    <t>Materijal za tekuće i investicijsko održavanje</t>
  </si>
  <si>
    <t>Naknade štete pravnim i fizičkim osobama</t>
  </si>
  <si>
    <t>Naknade osobama izvan radnog odnosa</t>
  </si>
  <si>
    <t>Tekući prijenosi između proračunskih korisnika</t>
  </si>
  <si>
    <t>3 = 2/1  *100</t>
  </si>
  <si>
    <t>5 = 4/1 *100</t>
  </si>
  <si>
    <t>Ukupno:</t>
  </si>
  <si>
    <t>Kapitalne pomoći od institucija i tijela   EU</t>
  </si>
  <si>
    <t>Ostale kazne (zakasnine biblioteka)</t>
  </si>
  <si>
    <t>Prihodi od prodanih proizvoda (knjige)</t>
  </si>
  <si>
    <t>Tekući prijenosi između proračunskih korisnika istog proračuna (Sveučilište i MZO)</t>
  </si>
  <si>
    <t>Sveučilište u Rijeci</t>
  </si>
  <si>
    <t>Pomorski fakultet</t>
  </si>
  <si>
    <t>A6210 REDOVNA DJELATNOST-Ministarstvo znanosti i obrazovanja</t>
  </si>
  <si>
    <t>Uniri potpore - Opći prihodi i primici (11)</t>
  </si>
  <si>
    <t>Potpore za objavu radova - Ostali prihodi za posebne namjene (43)</t>
  </si>
  <si>
    <t>Troškovi sudskih postupaka</t>
  </si>
  <si>
    <t>Instrumenti uređaji</t>
  </si>
  <si>
    <t>Dodatna ulaganja na postrojenjima i opremi</t>
  </si>
  <si>
    <t>23705 VINP OSTALE AKTIVNOSTI</t>
  </si>
  <si>
    <t>A600001 PARTICIPACIJA ŠKOLARINA</t>
  </si>
  <si>
    <t>A600002 POSLIJEDIPLOMSKI STUDIJ</t>
  </si>
  <si>
    <t>3111</t>
  </si>
  <si>
    <t>3132</t>
  </si>
  <si>
    <t>3133</t>
  </si>
  <si>
    <t>3213</t>
  </si>
  <si>
    <t>3237</t>
  </si>
  <si>
    <t>3241</t>
  </si>
  <si>
    <t>3432</t>
  </si>
  <si>
    <t>3112</t>
  </si>
  <si>
    <t>3121</t>
  </si>
  <si>
    <t>3221</t>
  </si>
  <si>
    <t>3222</t>
  </si>
  <si>
    <t>3223</t>
  </si>
  <si>
    <t>3224</t>
  </si>
  <si>
    <t>3231</t>
  </si>
  <si>
    <t>3232</t>
  </si>
  <si>
    <t>3233</t>
  </si>
  <si>
    <t>3235</t>
  </si>
  <si>
    <t>3236</t>
  </si>
  <si>
    <t>3238</t>
  </si>
  <si>
    <t>3239</t>
  </si>
  <si>
    <t>3293</t>
  </si>
  <si>
    <t>3295</t>
  </si>
  <si>
    <t>3299</t>
  </si>
  <si>
    <t>3431</t>
  </si>
  <si>
    <t>3691</t>
  </si>
  <si>
    <t>3812</t>
  </si>
  <si>
    <t>4123</t>
  </si>
  <si>
    <t>4221</t>
  </si>
  <si>
    <t>4222</t>
  </si>
  <si>
    <t>4223</t>
  </si>
  <si>
    <t>4224</t>
  </si>
  <si>
    <t>4225</t>
  </si>
  <si>
    <t>4264</t>
  </si>
  <si>
    <t>3211</t>
  </si>
  <si>
    <t>23703 OSTALE AKTIVNOSTI IZVORA 11</t>
  </si>
  <si>
    <t>A600003 CJELOŽIVOTNO OBRAZOVANJE - CIP</t>
  </si>
  <si>
    <t>23705 EU PROJEKTI SVEUČILITE U RIJECI</t>
  </si>
  <si>
    <t>A600004 STRUČNA DJELATNOST - PROJEKTI</t>
  </si>
  <si>
    <t>23701 MZOS REDOVNA DJELATNOST</t>
  </si>
  <si>
    <t>23701 MZOS REDOVNA DJELATNOST (Redovna i dio EU)</t>
  </si>
  <si>
    <t>23703 OSTALE AKTIVNOSTI IZVORA 11 (Programski i UNIRi potpore)</t>
  </si>
  <si>
    <t>Pomoći (52)</t>
  </si>
  <si>
    <t>23704 OP UČINKOVITI LJUDSKI POTENCIJALI</t>
  </si>
  <si>
    <t>Pomoći ESF (561)</t>
  </si>
  <si>
    <t>K679106 OP UČINKOVITI LJUDSKI POTENCIJALI 2014-2020. PRIORITET 3</t>
  </si>
  <si>
    <t>Plaće u naravi</t>
  </si>
  <si>
    <t>Doprinosi za zapošljavanje</t>
  </si>
  <si>
    <t>Službena radna i zaštitna odjeća</t>
  </si>
  <si>
    <t>Umjetnička djela</t>
  </si>
  <si>
    <t>Ostale nespomunte usluge</t>
  </si>
  <si>
    <t>Instrumenti i uređaji i ostal aoprema</t>
  </si>
  <si>
    <t>Doprinosi za zdravstveno osiguranje</t>
  </si>
  <si>
    <t>Stručno usavršavanje</t>
  </si>
  <si>
    <t>Uredski materijal</t>
  </si>
  <si>
    <t>Službena i radna odjeća</t>
  </si>
  <si>
    <t>Telefon i poštarina</t>
  </si>
  <si>
    <t>Ostale nespomenute usluge</t>
  </si>
  <si>
    <t>Naknade osobama van radnog odnosa</t>
  </si>
  <si>
    <t>Ostali nespomenuti rashodi</t>
  </si>
  <si>
    <t>Negativne tečajne razlike</t>
  </si>
  <si>
    <t>ostali nespounti financijski rashodi</t>
  </si>
  <si>
    <t>Tekući prijenosi</t>
  </si>
  <si>
    <t>Tekuće donacij u naravi</t>
  </si>
  <si>
    <t>Uredska oprema i namjueštaj</t>
  </si>
  <si>
    <t>Uređaji za održavanje i zaštitu</t>
  </si>
  <si>
    <t>Insturmenti uređaji i strojevi</t>
  </si>
  <si>
    <t>Uređaji i strojevi za ostale namjene</t>
  </si>
  <si>
    <t>Prijevozna sredstva u pomorskom prometu</t>
  </si>
  <si>
    <t>Ulaganja u računalne programe</t>
  </si>
  <si>
    <t>Dodatna ulaganja u opermu</t>
  </si>
  <si>
    <t>Usluge promidžbe i informrianja</t>
  </si>
  <si>
    <t>Materijal i dijelovi za tekuće i invest održavanje</t>
  </si>
  <si>
    <t>Ostali financijski rahodi</t>
  </si>
  <si>
    <t>prijenosi unutar proračuna</t>
  </si>
  <si>
    <t>Pomoći EU  (561)</t>
  </si>
  <si>
    <t>Tekuće pomoći od institucija i tijela  ESF</t>
  </si>
  <si>
    <t>Kapitalne pomoći od institucija i tijela   ESF</t>
  </si>
  <si>
    <t>Ulaganja na tuđoj imovini radi prava korištenja</t>
  </si>
  <si>
    <t>Tekući prijenosi temeljem EU sredstava</t>
  </si>
  <si>
    <t>Plaće za prekovremeni rad</t>
  </si>
  <si>
    <t>Materijal I sirovine</t>
  </si>
  <si>
    <t>Materijal za tekuće I investicijskog održavanje</t>
  </si>
  <si>
    <t>Naknade osoba izvan radnog odnosa</t>
  </si>
  <si>
    <t>Tekuće I investicijsko održavanje</t>
  </si>
  <si>
    <t>Nacionalno sufinanciranje (12)</t>
  </si>
  <si>
    <t>Stipendije i školarine</t>
  </si>
  <si>
    <t>Naknade u novcu</t>
  </si>
  <si>
    <t xml:space="preserve">Naknade u naravi </t>
  </si>
  <si>
    <t>Prihodi za posebne namjene (43)</t>
  </si>
  <si>
    <t>A      STUDENTSKI ZBOR</t>
  </si>
  <si>
    <t>Donacije (6) Zaklada UNIRI</t>
  </si>
  <si>
    <t>Ulaganje u tuđu imovinu</t>
  </si>
  <si>
    <t>Umjetnička, literarna i znanstvena djela</t>
  </si>
  <si>
    <t>Rashodi za dodatna ulaganja na nefinancijskoj imovini</t>
  </si>
  <si>
    <t>Laboratorijska oprema</t>
  </si>
  <si>
    <t>Ulaganja u tuđu imovinu</t>
  </si>
  <si>
    <t>Stručno usavršavanje i osposobljavanje</t>
  </si>
  <si>
    <t>Usluge za tekuće i investicijsko održavanje</t>
  </si>
  <si>
    <t>Bankarske i usluge platnog prometa</t>
  </si>
  <si>
    <t>Indeks                (5/4)</t>
  </si>
  <si>
    <t>Indeks (5/3)</t>
  </si>
  <si>
    <t>Pomoći (52) -Prihodi od Sveučilišta</t>
  </si>
  <si>
    <t>Prihodi za posebne namjene (43) Financiranje Fakultet</t>
  </si>
  <si>
    <t>A6210002 OSTALI VLASTITI I NAMJENSKI PRIHODI</t>
  </si>
  <si>
    <t>23705 VLASTITI I NAMJENSKI PRIHODI</t>
  </si>
  <si>
    <t>PRIHODI/RASHODI</t>
  </si>
  <si>
    <t>5.3.</t>
  </si>
  <si>
    <t>ESF - izvor 561</t>
  </si>
  <si>
    <t>1.2.</t>
  </si>
  <si>
    <t>NACIONALNO SUFINANCIRANJE  EU PROJEKATA</t>
  </si>
  <si>
    <t>Prihodi od prodaje umjetničkih djela</t>
  </si>
  <si>
    <t>Umjetnička i znanstvena djela</t>
  </si>
  <si>
    <t xml:space="preserve">Prihodi od prodaje </t>
  </si>
  <si>
    <t>DONOS</t>
  </si>
  <si>
    <t>ODNOS</t>
  </si>
  <si>
    <t>PRIMICI OD FINANCIJSKE IMOVINE I ZADUŽIVANJA</t>
  </si>
  <si>
    <t>NETO FINANCIRANJE</t>
  </si>
  <si>
    <t>Tekuće pomoći od institucija i tijela EU</t>
  </si>
  <si>
    <t>Kapitalne pomoći od institucija i tijela EU</t>
  </si>
  <si>
    <t>Prihodi od prodaje komunikacijske opreme</t>
  </si>
  <si>
    <t>Prihodi od prodaje postrojenja i opreme</t>
  </si>
  <si>
    <t xml:space="preserve">9. </t>
  </si>
  <si>
    <t>IZDACI ZA FINANCIJSKU IMOVINU I DEPOZITE</t>
  </si>
  <si>
    <t>MANJAK PRIMITAKA OD FINANCIJSKE IMOVINE</t>
  </si>
  <si>
    <t>Plan 2020.</t>
  </si>
  <si>
    <t>P622003 PROJEKTI HRVATSKE ZAKLADE ZA ZNANOST</t>
  </si>
  <si>
    <t>Rashodi poslovanja i rashodi za nabavu nefinancijske imovine planiraju se kako slijedi:</t>
  </si>
  <si>
    <t>Prihodi poslovanja i prihodi od prodaje nefinancije imovine planirani su kako slijedi:</t>
  </si>
  <si>
    <t>Prihodi poslovanja i prihodi od prodaje nefinancijske imovine planirani su prema izvorima financiranja kako slijedi:</t>
  </si>
  <si>
    <t>Rashodi poslovanja i rashodi za nabavu nefinancijske imovine planiraju se prema izvorima financiranja kako slijedi:</t>
  </si>
  <si>
    <t>Rashodi poslovanja i rashodi za nabavu nefinancijske imovine planirani  su po aktivnostima i programima kako slijedi:</t>
  </si>
  <si>
    <t xml:space="preserve">Subvencije trgovačkim društvima </t>
  </si>
  <si>
    <t>Tekuće pomoći inozemnim vladama</t>
  </si>
  <si>
    <t>Tekuće donacije EU sredstava</t>
  </si>
  <si>
    <t>Tekući prijenosi između proarčunskih korisnika temeljem EU sredstava</t>
  </si>
  <si>
    <t>Tekuće pomoći između proačunskih korisnika istog proačuna</t>
  </si>
  <si>
    <t>Prijenosi temeljem EU sredstava</t>
  </si>
  <si>
    <t>ostale naknade troškova zaposlenima</t>
  </si>
  <si>
    <t>Ostale naknade troškova zaposlenima</t>
  </si>
  <si>
    <t>23704 OP UČINKOVITI LJUDSKI POTENCIJALI (MEDUSA I PANDORA)</t>
  </si>
  <si>
    <t>Naknade građanima u kućanstvu i novcu</t>
  </si>
  <si>
    <t>Naknade građanima</t>
  </si>
  <si>
    <t>Znanstvena i laboratorijska oprema</t>
  </si>
  <si>
    <t>Korištenje privatnog automobila u službene svrhe</t>
  </si>
  <si>
    <t xml:space="preserve">Prihodi iz nadležnog proračuna za kapitalna </t>
  </si>
  <si>
    <t>Prihodi za financiranje kapitalnih ulaganja</t>
  </si>
  <si>
    <t>ostali uređaji i opream</t>
  </si>
  <si>
    <t>Ostali uređaji ioprema</t>
  </si>
  <si>
    <t>Ostali uređaji i strojevi</t>
  </si>
  <si>
    <t>Tekući prijenosi EU sredstava</t>
  </si>
  <si>
    <t>Kapitalni prijenosi EU sredstava</t>
  </si>
  <si>
    <t>Prijensi EU sredstava</t>
  </si>
  <si>
    <t>Znanstveni projekti PFRI i UNIRI stim. potpora- Ostale pomoći i darovnice  (52)</t>
  </si>
  <si>
    <t>ostali instrumenti i oprema</t>
  </si>
  <si>
    <t>Za razdoblje od 1.1.2020. do 31.12.2020.</t>
  </si>
  <si>
    <t>Kapitalni prijenosi od EU sredstava</t>
  </si>
  <si>
    <t>Ostali nespomenuti prihodi (školarine i HRZZ)</t>
  </si>
  <si>
    <t>Tekuće donacije zakladama</t>
  </si>
  <si>
    <t>Uređaji i ostali strojevi</t>
  </si>
  <si>
    <t xml:space="preserve">Ostale pomoći i darovnice (52) - GNSS NATO, dio programskih ugovora .+online kolegij +HZMO </t>
  </si>
  <si>
    <t>Primici 81</t>
  </si>
  <si>
    <t>Izvršenje 2019.</t>
  </si>
  <si>
    <t>Izvršenje 2020.</t>
  </si>
  <si>
    <t xml:space="preserve"> IZVRŠENJE FINANCIJSKOG PLANA ZA 2020.</t>
  </si>
  <si>
    <t>Ostali nepsomenuti rashodi</t>
  </si>
  <si>
    <t>Materijali dijelovi za tekuće i investicijsko održavanje</t>
  </si>
  <si>
    <t>Telefon i poštanske usluge</t>
  </si>
  <si>
    <t>Uslgue tekućeg i investicijskog održavanja</t>
  </si>
  <si>
    <t>Ostala prava</t>
  </si>
  <si>
    <t xml:space="preserve">Donacije </t>
  </si>
  <si>
    <t>Donacije</t>
  </si>
  <si>
    <t xml:space="preserve">Usluge promidžbe </t>
  </si>
  <si>
    <t>Usluge promidžbe</t>
  </si>
  <si>
    <t>Odnos/     Donos</t>
  </si>
  <si>
    <t>Izdaci</t>
  </si>
  <si>
    <t>Razlika primici - izdaci</t>
  </si>
  <si>
    <t>Ostvareni primici</t>
  </si>
  <si>
    <t>Subvencije</t>
  </si>
  <si>
    <t>Pomoći inozemnim vladama</t>
  </si>
  <si>
    <t>Subvencije trgovačkim društvima</t>
  </si>
  <si>
    <t>Tekući prijenosi između proračunskih korisnika temeljem EU sredstava</t>
  </si>
  <si>
    <t>Tekuće donacije iz EU sredstava</t>
  </si>
  <si>
    <t>Naknade građanima i kućanstvimau novcu</t>
  </si>
  <si>
    <t>Računala i računalna oprema</t>
  </si>
  <si>
    <t>Oprema za ostale namjene</t>
  </si>
  <si>
    <t>U Rijeci, 16.02.2021.</t>
  </si>
  <si>
    <t>Nematerijalna  imovina</t>
  </si>
  <si>
    <t>Ostale naknade građnima i kućanstvima iz proračuna</t>
  </si>
  <si>
    <t>Subvencije trgovačkim društvima, zadrugama i sl.</t>
  </si>
  <si>
    <r>
      <t xml:space="preserve">Izvršenje Financijskog plana Pomorskog fakulteta Rijeka za razdoblje 1. siječnja - 31. prosinca 2020. godine </t>
    </r>
    <r>
      <rPr>
        <b/>
        <u/>
        <sz val="12"/>
        <color rgb="FF000000"/>
        <rFont val="Calibri"/>
        <family val="2"/>
        <charset val="238"/>
        <scheme val="minor"/>
      </rPr>
      <t>prema gotovinskom načelu</t>
    </r>
    <r>
      <rPr>
        <sz val="12"/>
        <color indexed="8"/>
        <rFont val="Calibri"/>
        <family val="2"/>
        <charset val="238"/>
        <scheme val="minor"/>
      </rPr>
      <t xml:space="preserve"> izgleda kako slijedi: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</si>
</sst>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\ #,##0.00"/>
  </numFmts>
  <fonts count="3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mo"/>
      <family val="2"/>
    </font>
    <font>
      <sz val="11"/>
      <name val="Calibri"/>
      <family val="2"/>
      <charset val="238"/>
    </font>
    <font>
      <sz val="8"/>
      <color rgb="FF000000"/>
      <name val="Arimo"/>
      <family val="2"/>
    </font>
    <font>
      <b/>
      <sz val="14"/>
      <color rgb="FF000000"/>
      <name val="Arimo"/>
      <family val="2"/>
    </font>
    <font>
      <sz val="10"/>
      <color rgb="FF000000"/>
      <name val="Arimo"/>
      <family val="2"/>
    </font>
    <font>
      <b/>
      <sz val="11"/>
      <color rgb="FF000000"/>
      <name val="Arimo"/>
      <family val="2"/>
    </font>
    <font>
      <b/>
      <sz val="9"/>
      <color rgb="FF000000"/>
      <name val="Arimo"/>
      <family val="2"/>
    </font>
    <font>
      <b/>
      <sz val="10"/>
      <color rgb="FF000000"/>
      <name val="Arimo"/>
      <family val="2"/>
    </font>
    <font>
      <b/>
      <sz val="11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rgb="FF000000"/>
      <name val="Arimo"/>
      <charset val="238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color rgb="FFFF0000"/>
      <name val="Arimo"/>
      <family val="2"/>
    </font>
    <font>
      <b/>
      <sz val="8"/>
      <name val="Arimo"/>
      <family val="2"/>
    </font>
    <font>
      <sz val="10"/>
      <color indexed="8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sz val="11"/>
      <color theme="0"/>
      <name val="Calibri"/>
      <family val="2"/>
      <charset val="238"/>
      <scheme val="minor"/>
    </font>
    <font>
      <sz val="10"/>
      <color rgb="FF000000"/>
      <name val="Open Sans"/>
    </font>
    <font>
      <b/>
      <u/>
      <sz val="12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696969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6">
    <xf numFmtId="0" fontId="0" fillId="0" borderId="0"/>
    <xf numFmtId="0" fontId="22" fillId="0" borderId="0"/>
    <xf numFmtId="0" fontId="23" fillId="0" borderId="0"/>
    <xf numFmtId="0" fontId="28" fillId="0" borderId="0"/>
    <xf numFmtId="4" fontId="31" fillId="0" borderId="26" applyNumberFormat="0" applyProtection="0">
      <alignment horizontal="right" vertical="center"/>
    </xf>
    <xf numFmtId="0" fontId="33" fillId="0" borderId="0"/>
  </cellStyleXfs>
  <cellXfs count="237"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9" fillId="2" borderId="7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/>
    <xf numFmtId="164" fontId="13" fillId="3" borderId="0" xfId="0" applyNumberFormat="1" applyFont="1" applyFill="1" applyBorder="1" applyAlignment="1">
      <alignment horizontal="right" vertical="center" wrapText="1" readingOrder="1"/>
    </xf>
    <xf numFmtId="164" fontId="13" fillId="0" borderId="0" xfId="0" applyNumberFormat="1" applyFont="1" applyFill="1" applyBorder="1" applyAlignment="1">
      <alignment horizontal="right" vertical="center" wrapText="1" readingOrder="1"/>
    </xf>
    <xf numFmtId="164" fontId="11" fillId="0" borderId="0" xfId="0" applyNumberFormat="1" applyFont="1" applyFill="1" applyBorder="1" applyAlignment="1">
      <alignment horizontal="right" vertical="center" wrapText="1" readingOrder="1"/>
    </xf>
    <xf numFmtId="164" fontId="12" fillId="4" borderId="0" xfId="0" applyNumberFormat="1" applyFont="1" applyFill="1" applyBorder="1" applyAlignment="1">
      <alignment horizontal="right" vertical="center" wrapText="1" readingOrder="1"/>
    </xf>
    <xf numFmtId="0" fontId="0" fillId="0" borderId="11" xfId="0" applyBorder="1"/>
    <xf numFmtId="0" fontId="14" fillId="0" borderId="0" xfId="0" applyFont="1"/>
    <xf numFmtId="0" fontId="7" fillId="5" borderId="2" xfId="0" applyNumberFormat="1" applyFont="1" applyFill="1" applyBorder="1" applyAlignment="1" applyProtection="1">
      <alignment horizontal="center" vertical="center" wrapText="1"/>
    </xf>
    <xf numFmtId="0" fontId="7" fillId="5" borderId="3" xfId="0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wrapText="1"/>
    </xf>
    <xf numFmtId="0" fontId="17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0" fontId="16" fillId="7" borderId="11" xfId="1" applyNumberFormat="1" applyFont="1" applyFill="1" applyBorder="1" applyAlignment="1" applyProtection="1">
      <alignment horizontal="center" wrapText="1"/>
    </xf>
    <xf numFmtId="0" fontId="16" fillId="7" borderId="11" xfId="1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left" vertical="center" wrapText="1"/>
    </xf>
    <xf numFmtId="3" fontId="21" fillId="8" borderId="11" xfId="0" applyNumberFormat="1" applyFont="1" applyFill="1" applyBorder="1" applyAlignment="1" applyProtection="1">
      <alignment horizontal="right" vertical="center" wrapText="1"/>
    </xf>
    <xf numFmtId="3" fontId="21" fillId="8" borderId="11" xfId="0" applyNumberFormat="1" applyFont="1" applyFill="1" applyBorder="1" applyAlignment="1">
      <alignment horizontal="right" vertical="center"/>
    </xf>
    <xf numFmtId="0" fontId="14" fillId="0" borderId="11" xfId="0" quotePrefix="1" applyFont="1" applyBorder="1" applyAlignment="1">
      <alignment horizontal="left" vertical="center"/>
    </xf>
    <xf numFmtId="3" fontId="17" fillId="0" borderId="0" xfId="0" applyNumberFormat="1" applyFont="1" applyFill="1" applyBorder="1" applyAlignment="1" applyProtection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quotePrefix="1" applyNumberFormat="1" applyFont="1" applyFill="1" applyBorder="1" applyAlignment="1" applyProtection="1">
      <alignment horizontal="left" vertical="center" wrapText="1"/>
    </xf>
    <xf numFmtId="3" fontId="14" fillId="8" borderId="11" xfId="0" applyNumberFormat="1" applyFont="1" applyFill="1" applyBorder="1" applyAlignment="1" applyProtection="1">
      <alignment horizontal="right" vertical="center" wrapText="1"/>
    </xf>
    <xf numFmtId="0" fontId="3" fillId="0" borderId="0" xfId="2" applyFont="1"/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vertical="center"/>
    </xf>
    <xf numFmtId="49" fontId="3" fillId="0" borderId="0" xfId="2" applyNumberFormat="1" applyFont="1" applyBorder="1" applyAlignment="1"/>
    <xf numFmtId="0" fontId="3" fillId="0" borderId="0" xfId="2" applyFont="1" applyBorder="1" applyAlignment="1"/>
    <xf numFmtId="0" fontId="24" fillId="0" borderId="0" xfId="2" applyFont="1" applyBorder="1"/>
    <xf numFmtId="0" fontId="24" fillId="0" borderId="0" xfId="2" applyFont="1" applyFill="1" applyBorder="1"/>
    <xf numFmtId="0" fontId="24" fillId="0" borderId="0" xfId="2" applyFont="1" applyBorder="1" applyAlignment="1"/>
    <xf numFmtId="0" fontId="25" fillId="0" borderId="0" xfId="0" applyNumberFormat="1" applyFont="1" applyFill="1" applyBorder="1" applyAlignment="1" applyProtection="1">
      <alignment vertical="center"/>
    </xf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0" fillId="6" borderId="0" xfId="0" applyFill="1"/>
    <xf numFmtId="0" fontId="24" fillId="0" borderId="11" xfId="0" applyNumberFormat="1" applyFont="1" applyFill="1" applyBorder="1" applyAlignment="1" applyProtection="1">
      <alignment horizontal="left" vertical="center" wrapText="1"/>
    </xf>
    <xf numFmtId="3" fontId="17" fillId="8" borderId="11" xfId="0" applyNumberFormat="1" applyFont="1" applyFill="1" applyBorder="1" applyAlignment="1" applyProtection="1">
      <alignment horizontal="right" vertical="center" wrapText="1"/>
    </xf>
    <xf numFmtId="0" fontId="14" fillId="9" borderId="11" xfId="0" applyNumberFormat="1" applyFont="1" applyFill="1" applyBorder="1" applyAlignment="1" applyProtection="1">
      <alignment horizontal="left" vertical="center" wrapText="1"/>
    </xf>
    <xf numFmtId="3" fontId="21" fillId="9" borderId="11" xfId="0" applyNumberFormat="1" applyFont="1" applyFill="1" applyBorder="1" applyAlignment="1" applyProtection="1">
      <alignment horizontal="right" vertical="center" wrapText="1"/>
    </xf>
    <xf numFmtId="0" fontId="0" fillId="6" borderId="11" xfId="0" applyFill="1" applyBorder="1" applyAlignment="1">
      <alignment horizontal="right"/>
    </xf>
    <xf numFmtId="0" fontId="0" fillId="6" borderId="11" xfId="0" applyFill="1" applyBorder="1"/>
    <xf numFmtId="0" fontId="1" fillId="6" borderId="11" xfId="0" applyFont="1" applyFill="1" applyBorder="1" applyAlignment="1">
      <alignment horizontal="left"/>
    </xf>
    <xf numFmtId="0" fontId="1" fillId="6" borderId="11" xfId="0" applyNumberFormat="1" applyFont="1" applyFill="1" applyBorder="1" applyAlignment="1">
      <alignment wrapText="1"/>
    </xf>
    <xf numFmtId="0" fontId="1" fillId="6" borderId="11" xfId="0" applyFont="1" applyFill="1" applyBorder="1" applyAlignment="1"/>
    <xf numFmtId="0" fontId="0" fillId="6" borderId="11" xfId="0" applyFill="1" applyBorder="1" applyAlignment="1"/>
    <xf numFmtId="4" fontId="0" fillId="6" borderId="11" xfId="0" applyNumberFormat="1" applyFill="1" applyBorder="1"/>
    <xf numFmtId="0" fontId="14" fillId="10" borderId="11" xfId="0" applyNumberFormat="1" applyFont="1" applyFill="1" applyBorder="1" applyAlignment="1" applyProtection="1">
      <alignment horizontal="left" vertical="center" wrapText="1"/>
    </xf>
    <xf numFmtId="3" fontId="21" fillId="10" borderId="11" xfId="0" applyNumberFormat="1" applyFont="1" applyFill="1" applyBorder="1" applyAlignment="1" applyProtection="1">
      <alignment horizontal="right" vertical="center" wrapText="1"/>
    </xf>
    <xf numFmtId="3" fontId="1" fillId="8" borderId="11" xfId="0" applyNumberFormat="1" applyFont="1" applyFill="1" applyBorder="1"/>
    <xf numFmtId="3" fontId="0" fillId="8" borderId="11" xfId="0" applyNumberFormat="1" applyFill="1" applyBorder="1"/>
    <xf numFmtId="3" fontId="1" fillId="8" borderId="11" xfId="0" applyNumberFormat="1" applyFont="1" applyFill="1" applyBorder="1" applyAlignment="1">
      <alignment horizontal="right"/>
    </xf>
    <xf numFmtId="3" fontId="14" fillId="10" borderId="11" xfId="0" applyNumberFormat="1" applyFont="1" applyFill="1" applyBorder="1" applyAlignment="1" applyProtection="1">
      <alignment horizontal="right" vertical="center" wrapText="1"/>
    </xf>
    <xf numFmtId="0" fontId="16" fillId="7" borderId="22" xfId="1" applyNumberFormat="1" applyFont="1" applyFill="1" applyBorder="1" applyAlignment="1" applyProtection="1">
      <alignment horizontal="center" vertical="center" wrapText="1"/>
    </xf>
    <xf numFmtId="0" fontId="16" fillId="7" borderId="11" xfId="0" applyFont="1" applyFill="1" applyBorder="1" applyAlignment="1">
      <alignment horizontal="left" vertical="center" wrapText="1"/>
    </xf>
    <xf numFmtId="3" fontId="16" fillId="7" borderId="11" xfId="0" applyNumberFormat="1" applyFont="1" applyFill="1" applyBorder="1" applyAlignment="1">
      <alignment horizontal="right" vertical="center" wrapText="1"/>
    </xf>
    <xf numFmtId="3" fontId="14" fillId="9" borderId="11" xfId="0" applyNumberFormat="1" applyFont="1" applyFill="1" applyBorder="1" applyAlignment="1" applyProtection="1">
      <alignment horizontal="right" vertical="center" wrapText="1"/>
    </xf>
    <xf numFmtId="3" fontId="0" fillId="6" borderId="11" xfId="0" applyNumberFormat="1" applyFont="1" applyFill="1" applyBorder="1"/>
    <xf numFmtId="3" fontId="0" fillId="8" borderId="11" xfId="0" applyNumberFormat="1" applyFont="1" applyFill="1" applyBorder="1"/>
    <xf numFmtId="3" fontId="0" fillId="6" borderId="11" xfId="0" applyNumberFormat="1" applyFill="1" applyBorder="1"/>
    <xf numFmtId="0" fontId="3" fillId="0" borderId="11" xfId="0" applyFont="1" applyFill="1" applyBorder="1"/>
    <xf numFmtId="4" fontId="21" fillId="8" borderId="11" xfId="0" applyNumberFormat="1" applyFont="1" applyFill="1" applyBorder="1" applyAlignment="1" applyProtection="1">
      <alignment horizontal="right" vertical="center" wrapText="1"/>
    </xf>
    <xf numFmtId="0" fontId="16" fillId="7" borderId="0" xfId="0" quotePrefix="1" applyFont="1" applyFill="1" applyBorder="1" applyAlignment="1">
      <alignment horizontal="center" wrapText="1"/>
    </xf>
    <xf numFmtId="0" fontId="14" fillId="0" borderId="11" xfId="0" applyNumberFormat="1" applyFont="1" applyFill="1" applyBorder="1" applyAlignment="1" applyProtection="1">
      <alignment horizontal="right" vertical="center" wrapText="1"/>
    </xf>
    <xf numFmtId="2" fontId="21" fillId="8" borderId="11" xfId="0" applyNumberFormat="1" applyFont="1" applyFill="1" applyBorder="1" applyAlignment="1" applyProtection="1">
      <alignment horizontal="right" vertical="center" wrapText="1"/>
    </xf>
    <xf numFmtId="2" fontId="21" fillId="10" borderId="11" xfId="0" applyNumberFormat="1" applyFont="1" applyFill="1" applyBorder="1" applyAlignment="1" applyProtection="1">
      <alignment horizontal="right" vertical="center" wrapText="1"/>
    </xf>
    <xf numFmtId="2" fontId="0" fillId="8" borderId="11" xfId="0" applyNumberFormat="1" applyFill="1" applyBorder="1"/>
    <xf numFmtId="2" fontId="0" fillId="8" borderId="11" xfId="0" applyNumberFormat="1" applyFont="1" applyFill="1" applyBorder="1"/>
    <xf numFmtId="2" fontId="21" fillId="9" borderId="11" xfId="0" applyNumberFormat="1" applyFont="1" applyFill="1" applyBorder="1" applyAlignment="1" applyProtection="1">
      <alignment horizontal="right" vertical="center" wrapText="1"/>
    </xf>
    <xf numFmtId="4" fontId="21" fillId="9" borderId="11" xfId="0" applyNumberFormat="1" applyFont="1" applyFill="1" applyBorder="1" applyAlignment="1" applyProtection="1">
      <alignment horizontal="right" vertical="center" wrapText="1"/>
    </xf>
    <xf numFmtId="4" fontId="21" fillId="10" borderId="11" xfId="0" applyNumberFormat="1" applyFont="1" applyFill="1" applyBorder="1" applyAlignment="1" applyProtection="1">
      <alignment horizontal="right" vertical="center" wrapText="1"/>
    </xf>
    <xf numFmtId="4" fontId="16" fillId="7" borderId="11" xfId="1" applyNumberFormat="1" applyFont="1" applyFill="1" applyBorder="1" applyAlignment="1" applyProtection="1">
      <alignment horizontal="right" wrapText="1"/>
    </xf>
    <xf numFmtId="0" fontId="16" fillId="7" borderId="11" xfId="0" quotePrefix="1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left" vertical="center" wrapText="1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2" fillId="2" borderId="0" xfId="0" applyNumberFormat="1" applyFont="1" applyFill="1" applyBorder="1" applyAlignment="1" applyProtection="1">
      <alignment vertical="center" wrapText="1"/>
      <protection locked="0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3" fontId="16" fillId="7" borderId="11" xfId="0" applyNumberFormat="1" applyFont="1" applyFill="1" applyBorder="1" applyAlignment="1">
      <alignment horizontal="right" wrapText="1"/>
    </xf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 applyAlignment="1">
      <alignment wrapText="1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3" fontId="2" fillId="2" borderId="0" xfId="0" applyNumberFormat="1" applyFont="1" applyFill="1" applyBorder="1" applyAlignment="1" applyProtection="1">
      <alignment horizontal="right" vertical="center" wrapText="1"/>
    </xf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17" fillId="8" borderId="11" xfId="0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1" fillId="0" borderId="0" xfId="0" applyFont="1"/>
    <xf numFmtId="0" fontId="0" fillId="6" borderId="11" xfId="0" applyFont="1" applyFill="1" applyBorder="1" applyAlignment="1">
      <alignment horizontal="right"/>
    </xf>
    <xf numFmtId="0" fontId="0" fillId="6" borderId="11" xfId="0" applyFont="1" applyFill="1" applyBorder="1"/>
    <xf numFmtId="3" fontId="27" fillId="2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/>
    <xf numFmtId="0" fontId="0" fillId="0" borderId="0" xfId="0" applyAlignment="1">
      <alignment horizontal="right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7" fillId="2" borderId="0" xfId="0" applyNumberFormat="1" applyFont="1" applyFill="1" applyBorder="1" applyAlignment="1" applyProtection="1">
      <alignment horizontal="right" vertical="center" wrapText="1"/>
    </xf>
    <xf numFmtId="2" fontId="9" fillId="2" borderId="7" xfId="0" applyNumberFormat="1" applyFont="1" applyFill="1" applyBorder="1" applyAlignment="1" applyProtection="1">
      <alignment horizontal="right" vertical="center" wrapText="1"/>
    </xf>
    <xf numFmtId="2" fontId="9" fillId="2" borderId="0" xfId="0" applyNumberFormat="1" applyFont="1" applyFill="1" applyBorder="1" applyAlignment="1" applyProtection="1">
      <alignment horizontal="right" vertical="center" wrapText="1"/>
    </xf>
    <xf numFmtId="3" fontId="24" fillId="8" borderId="11" xfId="0" applyNumberFormat="1" applyFont="1" applyFill="1" applyBorder="1"/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0" fillId="6" borderId="11" xfId="0" applyFill="1" applyBorder="1" applyAlignment="1">
      <alignment wrapText="1"/>
    </xf>
    <xf numFmtId="3" fontId="0" fillId="6" borderId="11" xfId="0" applyNumberFormat="1" applyFill="1" applyBorder="1" applyAlignment="1">
      <alignment wrapText="1"/>
    </xf>
    <xf numFmtId="0" fontId="16" fillId="7" borderId="25" xfId="1" applyNumberFormat="1" applyFont="1" applyFill="1" applyBorder="1" applyAlignment="1" applyProtection="1">
      <alignment horizontal="center" vertical="center" wrapText="1"/>
    </xf>
    <xf numFmtId="0" fontId="16" fillId="7" borderId="11" xfId="0" quotePrefix="1" applyFont="1" applyFill="1" applyBorder="1" applyAlignment="1">
      <alignment horizontal="center" wrapText="1"/>
    </xf>
    <xf numFmtId="4" fontId="2" fillId="2" borderId="0" xfId="0" applyNumberFormat="1" applyFont="1" applyFill="1" applyBorder="1" applyAlignment="1" applyProtection="1">
      <alignment horizontal="right" vertical="center" wrapText="1"/>
    </xf>
    <xf numFmtId="4" fontId="15" fillId="2" borderId="9" xfId="0" applyNumberFormat="1" applyFont="1" applyFill="1" applyBorder="1" applyAlignment="1" applyProtection="1">
      <alignment horizontal="right" vertical="center" wrapText="1"/>
    </xf>
    <xf numFmtId="0" fontId="29" fillId="0" borderId="0" xfId="0" applyNumberFormat="1" applyFont="1" applyFill="1" applyBorder="1" applyAlignment="1" applyProtection="1">
      <alignment vertical="center"/>
    </xf>
    <xf numFmtId="3" fontId="30" fillId="8" borderId="11" xfId="0" applyNumberFormat="1" applyFont="1" applyFill="1" applyBorder="1"/>
    <xf numFmtId="0" fontId="16" fillId="11" borderId="11" xfId="0" applyFont="1" applyFill="1" applyBorder="1" applyAlignment="1">
      <alignment horizontal="left" vertical="center" wrapText="1"/>
    </xf>
    <xf numFmtId="3" fontId="16" fillId="11" borderId="11" xfId="0" applyNumberFormat="1" applyFont="1" applyFill="1" applyBorder="1" applyAlignment="1">
      <alignment horizontal="right" wrapText="1"/>
    </xf>
    <xf numFmtId="4" fontId="16" fillId="11" borderId="11" xfId="1" applyNumberFormat="1" applyFont="1" applyFill="1" applyBorder="1" applyAlignment="1" applyProtection="1">
      <alignment horizontal="right" wrapText="1"/>
    </xf>
    <xf numFmtId="0" fontId="3" fillId="0" borderId="11" xfId="0" applyFont="1" applyFill="1" applyBorder="1" applyAlignment="1">
      <alignment horizontal="left"/>
    </xf>
    <xf numFmtId="9" fontId="3" fillId="0" borderId="0" xfId="0" applyNumberFormat="1" applyFont="1" applyFill="1" applyBorder="1"/>
    <xf numFmtId="4" fontId="3" fillId="0" borderId="0" xfId="0" applyNumberFormat="1" applyFont="1" applyFill="1" applyBorder="1"/>
    <xf numFmtId="3" fontId="3" fillId="0" borderId="0" xfId="0" applyNumberFormat="1" applyFont="1" applyFill="1" applyBorder="1"/>
    <xf numFmtId="3" fontId="10" fillId="0" borderId="0" xfId="0" applyNumberFormat="1" applyFont="1" applyFill="1" applyBorder="1"/>
    <xf numFmtId="0" fontId="0" fillId="0" borderId="0" xfId="0" applyAlignment="1">
      <alignment horizontal="right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1" xfId="0" applyFont="1" applyFill="1" applyBorder="1"/>
    <xf numFmtId="3" fontId="1" fillId="6" borderId="11" xfId="0" applyNumberFormat="1" applyFont="1" applyFill="1" applyBorder="1"/>
    <xf numFmtId="0" fontId="3" fillId="0" borderId="11" xfId="0" applyFont="1" applyFill="1" applyBorder="1" applyAlignment="1">
      <alignment horizontal="right"/>
    </xf>
    <xf numFmtId="4" fontId="24" fillId="8" borderId="11" xfId="0" applyNumberFormat="1" applyFont="1" applyFill="1" applyBorder="1"/>
    <xf numFmtId="0" fontId="24" fillId="0" borderId="0" xfId="0" applyFont="1"/>
    <xf numFmtId="4" fontId="14" fillId="6" borderId="11" xfId="0" applyNumberFormat="1" applyFont="1" applyFill="1" applyBorder="1"/>
    <xf numFmtId="4" fontId="14" fillId="10" borderId="11" xfId="0" applyNumberFormat="1" applyFont="1" applyFill="1" applyBorder="1" applyAlignment="1" applyProtection="1">
      <alignment horizontal="right" vertical="center" wrapText="1"/>
    </xf>
    <xf numFmtId="4" fontId="14" fillId="8" borderId="11" xfId="0" applyNumberFormat="1" applyFont="1" applyFill="1" applyBorder="1"/>
    <xf numFmtId="4" fontId="14" fillId="9" borderId="11" xfId="0" applyNumberFormat="1" applyFont="1" applyFill="1" applyBorder="1" applyAlignment="1" applyProtection="1">
      <alignment horizontal="right" vertical="center" wrapText="1"/>
    </xf>
    <xf numFmtId="0" fontId="16" fillId="7" borderId="22" xfId="1" applyNumberFormat="1" applyFont="1" applyFill="1" applyBorder="1" applyAlignment="1" applyProtection="1">
      <alignment horizontal="center" wrapText="1"/>
    </xf>
    <xf numFmtId="0" fontId="16" fillId="7" borderId="11" xfId="1" applyNumberFormat="1" applyFont="1" applyFill="1" applyBorder="1" applyAlignment="1" applyProtection="1">
      <alignment horizontal="right" vertical="center" wrapText="1"/>
    </xf>
    <xf numFmtId="4" fontId="24" fillId="8" borderId="11" xfId="0" applyNumberFormat="1" applyFont="1" applyFill="1" applyBorder="1" applyAlignment="1">
      <alignment horizontal="right"/>
    </xf>
    <xf numFmtId="4" fontId="14" fillId="8" borderId="11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2" fillId="7" borderId="11" xfId="0" applyFont="1" applyFill="1" applyBorder="1" applyAlignment="1">
      <alignment horizontal="center" vertical="center" wrapText="1"/>
    </xf>
    <xf numFmtId="0" fontId="32" fillId="7" borderId="22" xfId="1" applyNumberFormat="1" applyFont="1" applyFill="1" applyBorder="1" applyAlignment="1" applyProtection="1">
      <alignment horizontal="center" vertical="center" wrapText="1"/>
    </xf>
    <xf numFmtId="0" fontId="16" fillId="7" borderId="22" xfId="1" applyNumberFormat="1" applyFont="1" applyFill="1" applyBorder="1" applyAlignment="1" applyProtection="1">
      <alignment horizontal="right" vertical="center" wrapText="1"/>
    </xf>
    <xf numFmtId="4" fontId="0" fillId="8" borderId="11" xfId="0" applyNumberFormat="1" applyFont="1" applyFill="1" applyBorder="1" applyAlignment="1">
      <alignment horizontal="right"/>
    </xf>
    <xf numFmtId="4" fontId="1" fillId="6" borderId="11" xfId="0" applyNumberFormat="1" applyFont="1" applyFill="1" applyBorder="1" applyAlignment="1">
      <alignment horizontal="right"/>
    </xf>
    <xf numFmtId="0" fontId="10" fillId="0" borderId="11" xfId="5" applyFont="1" applyBorder="1" applyAlignment="1" applyProtection="1">
      <alignment horizontal="left" vertical="center" wrapText="1"/>
    </xf>
    <xf numFmtId="3" fontId="14" fillId="8" borderId="11" xfId="0" applyNumberFormat="1" applyFont="1" applyFill="1" applyBorder="1"/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 applyAlignment="1">
      <alignment wrapText="1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7" fillId="2" borderId="0" xfId="0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0" fontId="1" fillId="6" borderId="11" xfId="0" applyFont="1" applyFill="1" applyBorder="1" applyAlignment="1">
      <alignment wrapText="1"/>
    </xf>
    <xf numFmtId="0" fontId="10" fillId="0" borderId="0" xfId="0" applyFont="1" applyFill="1" applyBorder="1"/>
    <xf numFmtId="4" fontId="30" fillId="8" borderId="11" xfId="0" applyNumberFormat="1" applyFont="1" applyFill="1" applyBorder="1"/>
    <xf numFmtId="4" fontId="0" fillId="2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/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24" fillId="0" borderId="0" xfId="2" applyFont="1" applyBorder="1" applyAlignment="1">
      <alignment horizontal="right" wrapText="1"/>
    </xf>
    <xf numFmtId="0" fontId="21" fillId="0" borderId="5" xfId="0" applyNumberFormat="1" applyFont="1" applyFill="1" applyBorder="1" applyAlignment="1" applyProtection="1">
      <alignment horizontal="center" vertical="center" wrapText="1"/>
    </xf>
    <xf numFmtId="0" fontId="24" fillId="0" borderId="0" xfId="2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/>
    <xf numFmtId="2" fontId="0" fillId="0" borderId="0" xfId="0" applyNumberForma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0" xfId="0" applyNumberFormat="1" applyFont="1" applyFill="1" applyBorder="1" applyAlignment="1" applyProtection="1">
      <alignment horizontal="right" vertical="top" wrapText="1"/>
    </xf>
    <xf numFmtId="0" fontId="4" fillId="2" borderId="0" xfId="0" applyNumberFormat="1" applyFont="1" applyFill="1" applyBorder="1" applyAlignment="1" applyProtection="1">
      <alignment horizontal="right" vertical="top" wrapText="1"/>
      <protection locked="0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NumberFormat="1" applyFont="1" applyFill="1" applyBorder="1" applyAlignment="1" applyProtection="1">
      <alignment horizontal="right" vertical="top" wrapText="1"/>
    </xf>
    <xf numFmtId="0" fontId="7" fillId="2" borderId="8" xfId="0" applyNumberFormat="1" applyFont="1" applyFill="1" applyBorder="1" applyAlignment="1" applyProtection="1">
      <alignment horizontal="left" vertical="center" wrapText="1"/>
    </xf>
    <xf numFmtId="0" fontId="7" fillId="2" borderId="9" xfId="0" applyNumberFormat="1" applyFont="1" applyFill="1" applyBorder="1" applyAlignment="1" applyProtection="1">
      <alignment horizontal="left" vertical="center" wrapText="1"/>
      <protection locked="0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3" fontId="15" fillId="2" borderId="9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9" xfId="0" applyNumberFormat="1" applyFont="1" applyFill="1" applyBorder="1" applyAlignment="1" applyProtection="1">
      <alignment horizontal="right" vertical="center" wrapText="1"/>
    </xf>
    <xf numFmtId="3" fontId="2" fillId="2" borderId="24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 applyAlignment="1">
      <alignment wrapText="1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5" borderId="12" xfId="0" applyNumberFormat="1" applyFont="1" applyFill="1" applyBorder="1" applyAlignment="1" applyProtection="1">
      <alignment horizontal="center" vertical="center" wrapText="1"/>
    </xf>
    <xf numFmtId="0" fontId="7" fillId="5" borderId="9" xfId="0" applyNumberFormat="1" applyFont="1" applyFill="1" applyBorder="1" applyAlignment="1" applyProtection="1">
      <alignment horizontal="center" vertical="center" wrapText="1"/>
    </xf>
    <xf numFmtId="0" fontId="7" fillId="5" borderId="1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2" borderId="5" xfId="0" applyNumberFormat="1" applyFont="1" applyFill="1" applyBorder="1" applyAlignment="1" applyProtection="1">
      <alignment horizontal="left" vertical="center" wrapText="1"/>
      <protection locked="0"/>
    </xf>
    <xf numFmtId="0" fontId="7" fillId="2" borderId="6" xfId="0" applyNumberFormat="1" applyFont="1" applyFill="1" applyBorder="1" applyAlignment="1" applyProtection="1">
      <alignment horizontal="left" vertical="center" wrapText="1"/>
      <protection locked="0"/>
    </xf>
    <xf numFmtId="0" fontId="7" fillId="5" borderId="15" xfId="0" applyNumberFormat="1" applyFont="1" applyFill="1" applyBorder="1" applyAlignment="1" applyProtection="1">
      <alignment horizontal="center" vertical="center" wrapText="1"/>
    </xf>
    <xf numFmtId="0" fontId="7" fillId="5" borderId="16" xfId="0" applyNumberFormat="1" applyFont="1" applyFill="1" applyBorder="1" applyAlignment="1" applyProtection="1">
      <alignment horizontal="center" vertical="center" wrapText="1"/>
    </xf>
    <xf numFmtId="0" fontId="7" fillId="5" borderId="17" xfId="0" applyNumberFormat="1" applyFont="1" applyFill="1" applyBorder="1" applyAlignment="1" applyProtection="1">
      <alignment horizontal="center" vertical="center" wrapText="1"/>
    </xf>
    <xf numFmtId="0" fontId="7" fillId="5" borderId="18" xfId="0" applyNumberFormat="1" applyFont="1" applyFill="1" applyBorder="1" applyAlignment="1" applyProtection="1">
      <alignment horizontal="center" vertical="center" wrapText="1"/>
    </xf>
    <xf numFmtId="0" fontId="7" fillId="5" borderId="2" xfId="0" applyNumberFormat="1" applyFont="1" applyFill="1" applyBorder="1" applyAlignment="1" applyProtection="1">
      <alignment horizontal="center" vertical="center" wrapText="1"/>
    </xf>
    <xf numFmtId="0" fontId="7" fillId="5" borderId="3" xfId="0" applyNumberFormat="1" applyFont="1" applyFill="1" applyBorder="1" applyAlignment="1" applyProtection="1">
      <alignment horizontal="center" vertical="center" wrapText="1"/>
    </xf>
    <xf numFmtId="0" fontId="8" fillId="5" borderId="3" xfId="0" applyNumberFormat="1" applyFont="1" applyFill="1" applyBorder="1" applyAlignment="1" applyProtection="1">
      <alignment horizontal="center" vertical="center" wrapText="1"/>
    </xf>
    <xf numFmtId="0" fontId="8" fillId="5" borderId="14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top" wrapText="1"/>
    </xf>
    <xf numFmtId="0" fontId="5" fillId="2" borderId="0" xfId="0" applyNumberFormat="1" applyFont="1" applyFill="1" applyBorder="1" applyAlignment="1" applyProtection="1">
      <alignment horizontal="center" vertical="top" wrapText="1"/>
      <protection locked="0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wrapText="1"/>
    </xf>
    <xf numFmtId="0" fontId="7" fillId="5" borderId="24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top" wrapText="1"/>
    </xf>
    <xf numFmtId="0" fontId="6" fillId="2" borderId="0" xfId="0" applyNumberFormat="1" applyFont="1" applyFill="1" applyBorder="1" applyAlignment="1" applyProtection="1">
      <alignment horizontal="center" vertical="top" wrapText="1"/>
      <protection locked="0"/>
    </xf>
    <xf numFmtId="0" fontId="7" fillId="5" borderId="19" xfId="0" applyNumberFormat="1" applyFont="1" applyFill="1" applyBorder="1" applyAlignment="1" applyProtection="1">
      <alignment horizontal="center" vertical="center" wrapText="1"/>
    </xf>
    <xf numFmtId="0" fontId="7" fillId="5" borderId="0" xfId="0" applyNumberFormat="1" applyFont="1" applyFill="1" applyBorder="1" applyAlignment="1" applyProtection="1">
      <alignment horizontal="center" vertical="center" wrapText="1"/>
    </xf>
    <xf numFmtId="0" fontId="7" fillId="5" borderId="20" xfId="0" applyNumberFormat="1" applyFont="1" applyFill="1" applyBorder="1" applyAlignment="1" applyProtection="1">
      <alignment horizontal="center" vertical="center" wrapText="1"/>
    </xf>
    <xf numFmtId="0" fontId="7" fillId="5" borderId="10" xfId="0" applyNumberFormat="1" applyFont="1" applyFill="1" applyBorder="1" applyAlignment="1" applyProtection="1">
      <alignment horizontal="center" vertical="center" wrapText="1"/>
    </xf>
    <xf numFmtId="0" fontId="7" fillId="5" borderId="21" xfId="0" applyNumberFormat="1" applyFont="1" applyFill="1" applyBorder="1" applyAlignment="1" applyProtection="1">
      <alignment horizontal="center" vertical="center" wrapText="1"/>
    </xf>
    <xf numFmtId="0" fontId="7" fillId="5" borderId="2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4" fontId="26" fillId="2" borderId="0" xfId="0" applyNumberFormat="1" applyFont="1" applyFill="1" applyBorder="1" applyAlignment="1" applyProtection="1">
      <alignment horizontal="right" vertical="center" wrapText="1"/>
    </xf>
    <xf numFmtId="4" fontId="26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wrapText="1"/>
    </xf>
  </cellXfs>
  <cellStyles count="6">
    <cellStyle name="Normal" xfId="0" builtinId="0"/>
    <cellStyle name="Normal 2 2" xfId="1" xr:uid="{00000000-0005-0000-0000-000001000000}"/>
    <cellStyle name="Normal 3 3" xfId="2" xr:uid="{00000000-0005-0000-0000-000002000000}"/>
    <cellStyle name="Normal 6" xfId="5" xr:uid="{21AA44A9-EBE6-48CC-A1E1-4425728134DD}"/>
    <cellStyle name="Obično_List4" xfId="3" xr:uid="{00000000-0005-0000-0000-000003000000}"/>
    <cellStyle name="SAPBEXstdData" xfId="4" xr:uid="{00000000-0005-0000-0000-000004000000}"/>
  </cellStyles>
  <dxfs count="1"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670560</xdr:colOff>
      <xdr:row>1</xdr:row>
      <xdr:rowOff>106680</xdr:rowOff>
    </xdr:to>
    <xdr:pic>
      <xdr:nvPicPr>
        <xdr:cNvPr id="2" name="Picture 1" descr="uniri kolor.wm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056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haela" refreshedDate="43165.612805324075" createdVersion="3" refreshedVersion="3" minRefreshableVersion="3" recordCount="207" xr:uid="{00000000-000A-0000-FFFF-FFFF00000000}">
  <cacheSource type="worksheet">
    <worksheetSource ref="A3:L210" sheet="Sheet1"/>
  </cacheSource>
  <cacheFields count="12">
    <cacheField name="Naziv1" numFmtId="0">
      <sharedItems/>
    </cacheField>
    <cacheField name="Naziv2" numFmtId="0">
      <sharedItems/>
    </cacheField>
    <cacheField name="Naziv3" numFmtId="0">
      <sharedItems/>
    </cacheField>
    <cacheField name="Naziv4" numFmtId="0">
      <sharedItems count="8">
        <s v="A679047 Europske integracije"/>
        <s v="A6210 REDOVNA DJELATNOST-MZOS"/>
        <s v="A621002 REDOVNA DJELATNOST SVEUČILIŠTA U RIJECI-ViNP"/>
        <s v="A622122 PROGRAMSKO FINANCIRANJE JAVNIH VISOKIH UČILIŠTA"/>
        <s v="A622003 PROGRAMI I PROJEKTI ZNANSTVENOISTRAŽIVAČKE DJELATNOSTI"/>
        <s v="A622004 IZDAVANJE DOMAĆIH ZNANSTVENIH ČASOPISA"/>
        <s v="A622005 Organiziranje i održavanje znanstvenih skupova"/>
        <s v="A622006 IZDAVANJE ZNANSTVENIH UDŽBENIKA"/>
      </sharedItems>
    </cacheField>
    <cacheField name="Naziv5" numFmtId="0">
      <sharedItems count="45">
        <s v="3111 PLAĆE ZA REDOVAN RAD - BRUTO"/>
        <s v="3121 OSTALI RASHODI ZA ZAPOSLENE"/>
        <s v="3132 DOPRINOSI ZA OBVEZNO ZDRAVSTVENO OSIGURANJE"/>
        <s v="3133 DOPRINOSI ZA OBVEZNO OSIGURANJE U SLUČAJU NEZAPOSLENOSTI"/>
        <s v="3211 Službena putovanja"/>
        <s v="3212 Naknade za prijevoz, za rad na terenu i odvojeni život"/>
        <s v="3213 Stručno usavršavanje zaposlenika"/>
        <s v="3221 Uredski materijal i ostali materijalni rashodi"/>
        <s v="3231 Usluge telefona, pošte i prijevoza"/>
        <s v="3235 Zakupnine i najamnine"/>
        <s v="3237 Intelektualne i osobne usluge"/>
        <s v="3239 Ostale usluge"/>
        <s v="3293 Reprezentacija"/>
        <s v="3295 Pristojbe i naknade"/>
        <s v="3432 Negativne tečajne razlike i razlike zbog primjene valutne klauzule"/>
        <s v="3721 Naknade građanima i kućanstvima u novcu"/>
        <s v="4221 Uredska oprema i namještaj"/>
        <s v="3236 Zdravstvene i veterinarske usluge"/>
        <s v="3222 Materijal i sirovine"/>
        <s v="3223 Energija"/>
        <s v="3224 Materijal i dijelovi za tekuće i investicijsko održavanje"/>
        <s v="3227 Službena, radna i zaštitna odjeća i obuća"/>
        <s v="3232 Usluge tekućeg i investicijskog održavanja"/>
        <s v="3233 Usluge promidžbe i informiranja"/>
        <s v="3234 Komunalne usluge"/>
        <s v="3238 Računalne usluge"/>
        <s v="3241 Naknade troškova osobama izvan radnog odnosa"/>
        <s v="3292 Premije osiguranja"/>
        <s v="3294 Članarine"/>
        <s v="3299 Ostali nespomenuti rashodi poslovanja"/>
        <s v="3431 Bankarske usluge i usluge platnog prometa"/>
        <s v="3434 Ostali nespomenuti financijski rashodi"/>
        <s v="3691 Prijenosi između pror. korisnika istog proračuna"/>
        <s v="3722 Naknade građanima i kućanstvima u naravi"/>
        <s v="3811 Tekuće donacije u novcu"/>
        <s v="3831 Naknade šteta pravnim i fizičkim osobama"/>
        <s v="4123 Licence"/>
        <s v="4222 Komunikacijska oprema"/>
        <s v="4223 Oprema za održavanje i zaštitu"/>
        <s v="4224 Medicinska i laboratorijska oprema"/>
        <s v="4225 Instrumenti, uređaji i strojevi"/>
        <s v="4227 Uređaji, strojevi i oprema za ostale namjene"/>
        <s v="4233 Prijevozna sredstva u pomorskom i riječnom prometu"/>
        <s v="4241 Knjige"/>
        <s v="4264 Ostala nematerijalna proizvedena imovina"/>
      </sharedItems>
    </cacheField>
    <cacheField name="Planirani iznos" numFmtId="4">
      <sharedItems containsSemiMixedTypes="0" containsString="0" containsNumber="1" containsInteger="1" minValue="0" maxValue="15323000"/>
    </cacheField>
    <cacheField name="Realizirani iznos" numFmtId="4">
      <sharedItems containsSemiMixedTypes="0" containsString="0" containsNumber="1" minValue="0" maxValue="15217683.58"/>
    </cacheField>
    <cacheField name="Plaćeni iznos" numFmtId="4">
      <sharedItems containsSemiMixedTypes="0" containsString="0" containsNumber="1" containsInteger="1" minValue="0" maxValue="0"/>
    </cacheField>
    <cacheField name="Izvor financiranja" numFmtId="0">
      <sharedItems count="7">
        <s v="Pomoći EU (51)"/>
        <s v="Opći prihodi i primici"/>
        <s v="Vlastiti prihodi"/>
        <s v="Ostale pomoći i darovnice (52)"/>
        <s v="Ostali prihodi za posebne namjene"/>
        <s v="Donacije (6)"/>
        <s v="Prodaja ili zamjena nefinancijske imovine (7)"/>
      </sharedItems>
    </cacheField>
    <cacheField name="Planirani iznos2" numFmtId="4">
      <sharedItems containsSemiMixedTypes="0" containsString="0" containsNumber="1" containsInteger="1" minValue="0" maxValue="15323000"/>
    </cacheField>
    <cacheField name="Realizirani iznos2" numFmtId="4">
      <sharedItems containsSemiMixedTypes="0" containsString="0" containsNumber="1" minValue="0" maxValue="15217683.58"/>
    </cacheField>
    <cacheField name="Plaćeni iznos2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7">
  <r>
    <s v="202 PLAN RASHODA"/>
    <s v="237 OBRAZOVANJE"/>
    <s v="23701 RAZVOJ ODGOJNO OBRAZOVNOG SUSTAVA"/>
    <x v="0"/>
    <x v="0"/>
    <n v="395000"/>
    <n v="653178.09"/>
    <n v="0"/>
    <x v="0"/>
    <n v="88000"/>
    <n v="175381.91"/>
    <n v="0"/>
  </r>
  <r>
    <s v="202 PLAN RASHODA"/>
    <s v="237 OBRAZOVANJE"/>
    <s v="23701 RAZVOJ ODGOJNO OBRAZOVNOG SUSTAVA"/>
    <x v="0"/>
    <x v="0"/>
    <n v="0"/>
    <n v="0"/>
    <n v="0"/>
    <x v="1"/>
    <n v="0"/>
    <n v="100929.11"/>
    <n v="0"/>
  </r>
  <r>
    <s v="202 PLAN RASHODA"/>
    <s v="237 OBRAZOVANJE"/>
    <s v="23701 RAZVOJ ODGOJNO OBRAZOVNOG SUSTAVA"/>
    <x v="0"/>
    <x v="0"/>
    <n v="0"/>
    <n v="0"/>
    <n v="0"/>
    <x v="2"/>
    <n v="307000"/>
    <n v="376867.07"/>
    <n v="0"/>
  </r>
  <r>
    <s v="202 PLAN RASHODA"/>
    <s v="237 OBRAZOVANJE"/>
    <s v="23701 RAZVOJ ODGOJNO OBRAZOVNOG SUSTAVA"/>
    <x v="0"/>
    <x v="1"/>
    <n v="2500"/>
    <n v="2500"/>
    <n v="0"/>
    <x v="2"/>
    <n v="2500"/>
    <n v="2500"/>
    <n v="0"/>
  </r>
  <r>
    <s v="202 PLAN RASHODA"/>
    <s v="237 OBRAZOVANJE"/>
    <s v="23701 RAZVOJ ODGOJNO OBRAZOVNOG SUSTAVA"/>
    <x v="0"/>
    <x v="2"/>
    <n v="73600"/>
    <n v="101242.6"/>
    <n v="0"/>
    <x v="2"/>
    <n v="60000"/>
    <n v="58414.41"/>
    <n v="0"/>
  </r>
  <r>
    <s v="202 PLAN RASHODA"/>
    <s v="237 OBRAZOVANJE"/>
    <s v="23701 RAZVOJ ODGOJNO OBRAZOVNOG SUSTAVA"/>
    <x v="0"/>
    <x v="2"/>
    <n v="0"/>
    <n v="0"/>
    <n v="0"/>
    <x v="0"/>
    <n v="13600"/>
    <n v="27184.19"/>
    <n v="0"/>
  </r>
  <r>
    <s v="202 PLAN RASHODA"/>
    <s v="237 OBRAZOVANJE"/>
    <s v="23701 RAZVOJ ODGOJNO OBRAZOVNOG SUSTAVA"/>
    <x v="0"/>
    <x v="2"/>
    <n v="0"/>
    <n v="0"/>
    <n v="0"/>
    <x v="1"/>
    <n v="0"/>
    <n v="15644"/>
    <n v="0"/>
  </r>
  <r>
    <s v="202 PLAN RASHODA"/>
    <s v="237 OBRAZOVANJE"/>
    <s v="23701 RAZVOJ ODGOJNO OBRAZOVNOG SUSTAVA"/>
    <x v="0"/>
    <x v="3"/>
    <n v="7700"/>
    <n v="11104.04"/>
    <n v="0"/>
    <x v="1"/>
    <n v="0"/>
    <n v="1715.79"/>
    <n v="0"/>
  </r>
  <r>
    <s v="202 PLAN RASHODA"/>
    <s v="237 OBRAZOVANJE"/>
    <s v="23701 RAZVOJ ODGOJNO OBRAZOVNOG SUSTAVA"/>
    <x v="0"/>
    <x v="3"/>
    <n v="0"/>
    <n v="0"/>
    <n v="0"/>
    <x v="0"/>
    <n v="1500"/>
    <n v="2981.5"/>
    <n v="0"/>
  </r>
  <r>
    <s v="202 PLAN RASHODA"/>
    <s v="237 OBRAZOVANJE"/>
    <s v="23701 RAZVOJ ODGOJNO OBRAZOVNOG SUSTAVA"/>
    <x v="0"/>
    <x v="3"/>
    <n v="0"/>
    <n v="0"/>
    <n v="0"/>
    <x v="2"/>
    <n v="6200"/>
    <n v="6406.75"/>
    <n v="0"/>
  </r>
  <r>
    <s v="202 PLAN RASHODA"/>
    <s v="237 OBRAZOVANJE"/>
    <s v="23701 RAZVOJ ODGOJNO OBRAZOVNOG SUSTAVA"/>
    <x v="0"/>
    <x v="4"/>
    <n v="40200"/>
    <n v="59643.65"/>
    <n v="0"/>
    <x v="2"/>
    <n v="30000"/>
    <n v="51884.76"/>
    <n v="0"/>
  </r>
  <r>
    <s v="202 PLAN RASHODA"/>
    <s v="237 OBRAZOVANJE"/>
    <s v="23701 RAZVOJ ODGOJNO OBRAZOVNOG SUSTAVA"/>
    <x v="0"/>
    <x v="4"/>
    <n v="0"/>
    <n v="0"/>
    <n v="0"/>
    <x v="0"/>
    <n v="10200"/>
    <n v="7758.89"/>
    <n v="0"/>
  </r>
  <r>
    <s v="202 PLAN RASHODA"/>
    <s v="237 OBRAZOVANJE"/>
    <s v="23701 RAZVOJ ODGOJNO OBRAZOVNOG SUSTAVA"/>
    <x v="0"/>
    <x v="5"/>
    <n v="2500"/>
    <n v="2511.63"/>
    <n v="0"/>
    <x v="2"/>
    <n v="2500"/>
    <n v="2511.63"/>
    <n v="0"/>
  </r>
  <r>
    <s v="202 PLAN RASHODA"/>
    <s v="237 OBRAZOVANJE"/>
    <s v="23701 RAZVOJ ODGOJNO OBRAZOVNOG SUSTAVA"/>
    <x v="0"/>
    <x v="6"/>
    <n v="1900"/>
    <n v="0"/>
    <n v="0"/>
    <x v="0"/>
    <n v="1900"/>
    <n v="0"/>
    <n v="0"/>
  </r>
  <r>
    <s v="202 PLAN RASHODA"/>
    <s v="237 OBRAZOVANJE"/>
    <s v="23701 RAZVOJ ODGOJNO OBRAZOVNOG SUSTAVA"/>
    <x v="0"/>
    <x v="7"/>
    <n v="500"/>
    <n v="250"/>
    <n v="0"/>
    <x v="0"/>
    <n v="500"/>
    <n v="0"/>
    <n v="0"/>
  </r>
  <r>
    <s v="202 PLAN RASHODA"/>
    <s v="237 OBRAZOVANJE"/>
    <s v="23701 RAZVOJ ODGOJNO OBRAZOVNOG SUSTAVA"/>
    <x v="0"/>
    <x v="7"/>
    <n v="0"/>
    <n v="0"/>
    <n v="0"/>
    <x v="2"/>
    <n v="0"/>
    <n v="250"/>
    <n v="0"/>
  </r>
  <r>
    <s v="202 PLAN RASHODA"/>
    <s v="237 OBRAZOVANJE"/>
    <s v="23701 RAZVOJ ODGOJNO OBRAZOVNOG SUSTAVA"/>
    <x v="0"/>
    <x v="8"/>
    <n v="1000"/>
    <n v="675.85"/>
    <n v="0"/>
    <x v="2"/>
    <n v="1000"/>
    <n v="675.85"/>
    <n v="0"/>
  </r>
  <r>
    <s v="202 PLAN RASHODA"/>
    <s v="237 OBRAZOVANJE"/>
    <s v="23701 RAZVOJ ODGOJNO OBRAZOVNOG SUSTAVA"/>
    <x v="0"/>
    <x v="9"/>
    <n v="4300"/>
    <n v="0"/>
    <n v="0"/>
    <x v="0"/>
    <n v="4300"/>
    <n v="0"/>
    <n v="0"/>
  </r>
  <r>
    <s v="202 PLAN RASHODA"/>
    <s v="237 OBRAZOVANJE"/>
    <s v="23701 RAZVOJ ODGOJNO OBRAZOVNOG SUSTAVA"/>
    <x v="0"/>
    <x v="10"/>
    <n v="6000"/>
    <n v="3850"/>
    <n v="0"/>
    <x v="2"/>
    <n v="4000"/>
    <n v="3850"/>
    <n v="0"/>
  </r>
  <r>
    <s v="202 PLAN RASHODA"/>
    <s v="237 OBRAZOVANJE"/>
    <s v="23701 RAZVOJ ODGOJNO OBRAZOVNOG SUSTAVA"/>
    <x v="0"/>
    <x v="10"/>
    <n v="0"/>
    <n v="0"/>
    <n v="0"/>
    <x v="0"/>
    <n v="2000"/>
    <n v="0"/>
    <n v="0"/>
  </r>
  <r>
    <s v="202 PLAN RASHODA"/>
    <s v="237 OBRAZOVANJE"/>
    <s v="23701 RAZVOJ ODGOJNO OBRAZOVNOG SUSTAVA"/>
    <x v="0"/>
    <x v="11"/>
    <n v="1000"/>
    <n v="562.5"/>
    <n v="0"/>
    <x v="2"/>
    <n v="1000"/>
    <n v="562.5"/>
    <n v="0"/>
  </r>
  <r>
    <s v="202 PLAN RASHODA"/>
    <s v="237 OBRAZOVANJE"/>
    <s v="23701 RAZVOJ ODGOJNO OBRAZOVNOG SUSTAVA"/>
    <x v="0"/>
    <x v="12"/>
    <n v="12600"/>
    <n v="9286.5"/>
    <n v="0"/>
    <x v="2"/>
    <n v="5400"/>
    <n v="5309"/>
    <n v="0"/>
  </r>
  <r>
    <s v="202 PLAN RASHODA"/>
    <s v="237 OBRAZOVANJE"/>
    <s v="23701 RAZVOJ ODGOJNO OBRAZOVNOG SUSTAVA"/>
    <x v="0"/>
    <x v="12"/>
    <n v="0"/>
    <n v="0"/>
    <n v="0"/>
    <x v="0"/>
    <n v="7200"/>
    <n v="3977.5"/>
    <n v="0"/>
  </r>
  <r>
    <s v="202 PLAN RASHODA"/>
    <s v="237 OBRAZOVANJE"/>
    <s v="23701 RAZVOJ ODGOJNO OBRAZOVNOG SUSTAVA"/>
    <x v="0"/>
    <x v="13"/>
    <n v="100"/>
    <n v="50"/>
    <n v="0"/>
    <x v="2"/>
    <n v="0"/>
    <n v="50"/>
    <n v="0"/>
  </r>
  <r>
    <s v="202 PLAN RASHODA"/>
    <s v="237 OBRAZOVANJE"/>
    <s v="23701 RAZVOJ ODGOJNO OBRAZOVNOG SUSTAVA"/>
    <x v="0"/>
    <x v="13"/>
    <n v="0"/>
    <n v="0"/>
    <n v="0"/>
    <x v="0"/>
    <n v="100"/>
    <n v="0"/>
    <n v="0"/>
  </r>
  <r>
    <s v="202 PLAN RASHODA"/>
    <s v="237 OBRAZOVANJE"/>
    <s v="23701 RAZVOJ ODGOJNO OBRAZOVNOG SUSTAVA"/>
    <x v="0"/>
    <x v="14"/>
    <n v="0"/>
    <n v="15.57"/>
    <n v="0"/>
    <x v="0"/>
    <n v="0"/>
    <n v="15.57"/>
    <n v="0"/>
  </r>
  <r>
    <s v="202 PLAN RASHODA"/>
    <s v="237 OBRAZOVANJE"/>
    <s v="23701 RAZVOJ ODGOJNO OBRAZOVNOG SUSTAVA"/>
    <x v="0"/>
    <x v="15"/>
    <n v="11400"/>
    <n v="0"/>
    <n v="0"/>
    <x v="3"/>
    <n v="11400"/>
    <n v="0"/>
    <n v="0"/>
  </r>
  <r>
    <s v="202 PLAN RASHODA"/>
    <s v="237 OBRAZOVANJE"/>
    <s v="23701 RAZVOJ ODGOJNO OBRAZOVNOG SUSTAVA"/>
    <x v="0"/>
    <x v="16"/>
    <n v="27000"/>
    <n v="26098"/>
    <n v="0"/>
    <x v="2"/>
    <n v="27000"/>
    <n v="26098"/>
    <n v="0"/>
  </r>
  <r>
    <s v="202 PLAN RASHODA"/>
    <s v="237 OBRAZOVANJE"/>
    <s v="23705 VISOKO OBRAZOVANJE"/>
    <x v="1"/>
    <x v="0"/>
    <n v="15323000"/>
    <n v="15217683.58"/>
    <n v="0"/>
    <x v="1"/>
    <n v="15323000"/>
    <n v="15217683.58"/>
    <n v="0"/>
  </r>
  <r>
    <s v="202 PLAN RASHODA"/>
    <s v="237 OBRAZOVANJE"/>
    <s v="23705 VISOKO OBRAZOVANJE"/>
    <x v="1"/>
    <x v="1"/>
    <n v="409210"/>
    <n v="408384.63"/>
    <n v="0"/>
    <x v="1"/>
    <n v="409210"/>
    <n v="408384.63"/>
    <n v="0"/>
  </r>
  <r>
    <s v="202 PLAN RASHODA"/>
    <s v="237 OBRAZOVANJE"/>
    <s v="23705 VISOKO OBRAZOVANJE"/>
    <x v="1"/>
    <x v="2"/>
    <n v="2360000"/>
    <n v="2358428.75"/>
    <n v="0"/>
    <x v="1"/>
    <n v="2360000"/>
    <n v="2358428.75"/>
    <n v="0"/>
  </r>
  <r>
    <s v="202 PLAN RASHODA"/>
    <s v="237 OBRAZOVANJE"/>
    <s v="23705 VISOKO OBRAZOVANJE"/>
    <x v="1"/>
    <x v="3"/>
    <n v="256000"/>
    <n v="258625.02"/>
    <n v="0"/>
    <x v="1"/>
    <n v="256000"/>
    <n v="258625.02"/>
    <n v="0"/>
  </r>
  <r>
    <s v="202 PLAN RASHODA"/>
    <s v="237 OBRAZOVANJE"/>
    <s v="23705 VISOKO OBRAZOVANJE"/>
    <x v="1"/>
    <x v="5"/>
    <n v="327853"/>
    <n v="328699.65999999997"/>
    <n v="0"/>
    <x v="1"/>
    <n v="327853"/>
    <n v="328699.65999999997"/>
    <n v="0"/>
  </r>
  <r>
    <s v="202 PLAN RASHODA"/>
    <s v="237 OBRAZOVANJE"/>
    <s v="23705 VISOKO OBRAZOVANJE"/>
    <x v="1"/>
    <x v="17"/>
    <n v="22770"/>
    <n v="7500"/>
    <n v="0"/>
    <x v="1"/>
    <n v="22770"/>
    <n v="7500"/>
    <n v="0"/>
  </r>
  <r>
    <s v="202 PLAN RASHODA"/>
    <s v="237 OBRAZOVANJE"/>
    <s v="23705 VISOKO OBRAZOVANJE"/>
    <x v="1"/>
    <x v="13"/>
    <n v="35240"/>
    <n v="35240.400000000001"/>
    <n v="0"/>
    <x v="1"/>
    <n v="35240"/>
    <n v="35240.400000000001"/>
    <n v="0"/>
  </r>
  <r>
    <s v="202 PLAN RASHODA"/>
    <s v="237 OBRAZOVANJE"/>
    <s v="23705 VISOKO OBRAZOVANJE"/>
    <x v="2"/>
    <x v="0"/>
    <n v="3900000"/>
    <n v="3898921.02"/>
    <n v="0"/>
    <x v="4"/>
    <n v="1970000"/>
    <n v="1842681.88"/>
    <n v="0"/>
  </r>
  <r>
    <s v="202 PLAN RASHODA"/>
    <s v="237 OBRAZOVANJE"/>
    <s v="23705 VISOKO OBRAZOVANJE"/>
    <x v="2"/>
    <x v="0"/>
    <n v="0"/>
    <n v="0"/>
    <n v="0"/>
    <x v="3"/>
    <n v="30000"/>
    <n v="26877.14"/>
    <n v="0"/>
  </r>
  <r>
    <s v="202 PLAN RASHODA"/>
    <s v="237 OBRAZOVANJE"/>
    <s v="23705 VISOKO OBRAZOVANJE"/>
    <x v="2"/>
    <x v="0"/>
    <n v="0"/>
    <n v="0"/>
    <n v="0"/>
    <x v="2"/>
    <n v="1900000"/>
    <n v="2029362"/>
    <n v="0"/>
  </r>
  <r>
    <s v="202 PLAN RASHODA"/>
    <s v="237 OBRAZOVANJE"/>
    <s v="23705 VISOKO OBRAZOVANJE"/>
    <x v="2"/>
    <x v="1"/>
    <n v="110000"/>
    <n v="41260"/>
    <n v="0"/>
    <x v="4"/>
    <n v="20000"/>
    <n v="0"/>
    <n v="0"/>
  </r>
  <r>
    <s v="202 PLAN RASHODA"/>
    <s v="237 OBRAZOVANJE"/>
    <s v="23705 VISOKO OBRAZOVANJE"/>
    <x v="2"/>
    <x v="1"/>
    <n v="0"/>
    <n v="0"/>
    <n v="0"/>
    <x v="2"/>
    <n v="90000"/>
    <n v="41260"/>
    <n v="0"/>
  </r>
  <r>
    <s v="202 PLAN RASHODA"/>
    <s v="237 OBRAZOVANJE"/>
    <s v="23705 VISOKO OBRAZOVANJE"/>
    <x v="2"/>
    <x v="2"/>
    <n v="590000"/>
    <n v="605420.68999999994"/>
    <n v="0"/>
    <x v="4"/>
    <n v="290000"/>
    <n v="285956.63"/>
    <n v="0"/>
  </r>
  <r>
    <s v="202 PLAN RASHODA"/>
    <s v="237 OBRAZOVANJE"/>
    <s v="23705 VISOKO OBRAZOVANJE"/>
    <x v="2"/>
    <x v="2"/>
    <n v="0"/>
    <n v="0"/>
    <n v="0"/>
    <x v="3"/>
    <n v="5000"/>
    <n v="4165.95"/>
    <n v="0"/>
  </r>
  <r>
    <s v="202 PLAN RASHODA"/>
    <s v="237 OBRAZOVANJE"/>
    <s v="23705 VISOKO OBRAZOVANJE"/>
    <x v="2"/>
    <x v="2"/>
    <n v="0"/>
    <n v="0"/>
    <n v="0"/>
    <x v="2"/>
    <n v="295000"/>
    <n v="315298.11"/>
    <n v="0"/>
  </r>
  <r>
    <s v="202 PLAN RASHODA"/>
    <s v="237 OBRAZOVANJE"/>
    <s v="23705 VISOKO OBRAZOVANJE"/>
    <x v="2"/>
    <x v="3"/>
    <n v="74000"/>
    <n v="66319.070000000007"/>
    <n v="0"/>
    <x v="3"/>
    <n v="2000"/>
    <n v="456.92"/>
    <n v="0"/>
  </r>
  <r>
    <s v="202 PLAN RASHODA"/>
    <s v="237 OBRAZOVANJE"/>
    <s v="23705 VISOKO OBRAZOVANJE"/>
    <x v="2"/>
    <x v="3"/>
    <n v="0"/>
    <n v="0"/>
    <n v="0"/>
    <x v="2"/>
    <n v="32000"/>
    <n v="34499.24"/>
    <n v="0"/>
  </r>
  <r>
    <s v="202 PLAN RASHODA"/>
    <s v="237 OBRAZOVANJE"/>
    <s v="23705 VISOKO OBRAZOVANJE"/>
    <x v="2"/>
    <x v="3"/>
    <n v="0"/>
    <n v="0"/>
    <n v="0"/>
    <x v="4"/>
    <n v="40000"/>
    <n v="31362.91"/>
    <n v="0"/>
  </r>
  <r>
    <s v="202 PLAN RASHODA"/>
    <s v="237 OBRAZOVANJE"/>
    <s v="23705 VISOKO OBRAZOVANJE"/>
    <x v="2"/>
    <x v="4"/>
    <n v="605000"/>
    <n v="517468.38"/>
    <n v="0"/>
    <x v="2"/>
    <n v="255000"/>
    <n v="311773.65999999997"/>
    <n v="0"/>
  </r>
  <r>
    <s v="202 PLAN RASHODA"/>
    <s v="237 OBRAZOVANJE"/>
    <s v="23705 VISOKO OBRAZOVANJE"/>
    <x v="2"/>
    <x v="4"/>
    <n v="0"/>
    <n v="0"/>
    <n v="0"/>
    <x v="4"/>
    <n v="260000"/>
    <n v="122608.24"/>
    <n v="0"/>
  </r>
  <r>
    <s v="202 PLAN RASHODA"/>
    <s v="237 OBRAZOVANJE"/>
    <s v="23705 VISOKO OBRAZOVANJE"/>
    <x v="2"/>
    <x v="4"/>
    <n v="0"/>
    <n v="0"/>
    <n v="0"/>
    <x v="3"/>
    <n v="90000"/>
    <n v="83086.48"/>
    <n v="0"/>
  </r>
  <r>
    <s v="202 PLAN RASHODA"/>
    <s v="237 OBRAZOVANJE"/>
    <s v="23705 VISOKO OBRAZOVANJE"/>
    <x v="2"/>
    <x v="5"/>
    <n v="7000"/>
    <n v="4120.3599999999997"/>
    <n v="0"/>
    <x v="2"/>
    <n v="5000"/>
    <n v="4120.3599999999997"/>
    <n v="0"/>
  </r>
  <r>
    <s v="202 PLAN RASHODA"/>
    <s v="237 OBRAZOVANJE"/>
    <s v="23705 VISOKO OBRAZOVANJE"/>
    <x v="2"/>
    <x v="5"/>
    <n v="0"/>
    <n v="0"/>
    <n v="0"/>
    <x v="3"/>
    <n v="2000"/>
    <n v="0"/>
    <n v="0"/>
  </r>
  <r>
    <s v="202 PLAN RASHODA"/>
    <s v="237 OBRAZOVANJE"/>
    <s v="23705 VISOKO OBRAZOVANJE"/>
    <x v="2"/>
    <x v="6"/>
    <n v="116000"/>
    <n v="114909.47"/>
    <n v="0"/>
    <x v="4"/>
    <n v="60000"/>
    <n v="64022.22"/>
    <n v="0"/>
  </r>
  <r>
    <s v="202 PLAN RASHODA"/>
    <s v="237 OBRAZOVANJE"/>
    <s v="23705 VISOKO OBRAZOVANJE"/>
    <x v="2"/>
    <x v="6"/>
    <n v="0"/>
    <n v="0"/>
    <n v="0"/>
    <x v="3"/>
    <n v="6000"/>
    <n v="5453.51"/>
    <n v="0"/>
  </r>
  <r>
    <s v="202 PLAN RASHODA"/>
    <s v="237 OBRAZOVANJE"/>
    <s v="23705 VISOKO OBRAZOVANJE"/>
    <x v="2"/>
    <x v="6"/>
    <n v="0"/>
    <n v="0"/>
    <n v="0"/>
    <x v="2"/>
    <n v="50000"/>
    <n v="45433.74"/>
    <n v="0"/>
  </r>
  <r>
    <s v="202 PLAN RASHODA"/>
    <s v="237 OBRAZOVANJE"/>
    <s v="23705 VISOKO OBRAZOVANJE"/>
    <x v="2"/>
    <x v="7"/>
    <n v="320000"/>
    <n v="279462.26"/>
    <n v="0"/>
    <x v="3"/>
    <n v="10000"/>
    <n v="5642.6"/>
    <n v="0"/>
  </r>
  <r>
    <s v="202 PLAN RASHODA"/>
    <s v="237 OBRAZOVANJE"/>
    <s v="23705 VISOKO OBRAZOVANJE"/>
    <x v="2"/>
    <x v="7"/>
    <n v="0"/>
    <n v="0"/>
    <n v="0"/>
    <x v="2"/>
    <n v="60000"/>
    <n v="50443.360000000001"/>
    <n v="0"/>
  </r>
  <r>
    <s v="202 PLAN RASHODA"/>
    <s v="237 OBRAZOVANJE"/>
    <s v="23705 VISOKO OBRAZOVANJE"/>
    <x v="2"/>
    <x v="7"/>
    <n v="0"/>
    <n v="0"/>
    <n v="0"/>
    <x v="4"/>
    <n v="250000"/>
    <n v="223376.3"/>
    <n v="0"/>
  </r>
  <r>
    <s v="202 PLAN RASHODA"/>
    <s v="237 OBRAZOVANJE"/>
    <s v="23705 VISOKO OBRAZOVANJE"/>
    <x v="2"/>
    <x v="18"/>
    <n v="2000"/>
    <n v="1056.25"/>
    <n v="0"/>
    <x v="2"/>
    <n v="2000"/>
    <n v="1056.25"/>
    <n v="0"/>
  </r>
  <r>
    <s v="202 PLAN RASHODA"/>
    <s v="237 OBRAZOVANJE"/>
    <s v="23705 VISOKO OBRAZOVANJE"/>
    <x v="2"/>
    <x v="19"/>
    <n v="55300"/>
    <n v="14298.2"/>
    <n v="0"/>
    <x v="4"/>
    <n v="20000"/>
    <n v="13588.45"/>
    <n v="0"/>
  </r>
  <r>
    <s v="202 PLAN RASHODA"/>
    <s v="237 OBRAZOVANJE"/>
    <s v="23705 VISOKO OBRAZOVANJE"/>
    <x v="2"/>
    <x v="19"/>
    <n v="0"/>
    <n v="0"/>
    <n v="0"/>
    <x v="2"/>
    <n v="3000"/>
    <n v="709.75"/>
    <n v="0"/>
  </r>
  <r>
    <s v="202 PLAN RASHODA"/>
    <s v="237 OBRAZOVANJE"/>
    <s v="23705 VISOKO OBRAZOVANJE"/>
    <x v="2"/>
    <x v="19"/>
    <n v="0"/>
    <n v="0"/>
    <n v="0"/>
    <x v="3"/>
    <n v="32300"/>
    <n v="0"/>
    <n v="0"/>
  </r>
  <r>
    <s v="202 PLAN RASHODA"/>
    <s v="237 OBRAZOVANJE"/>
    <s v="23705 VISOKO OBRAZOVANJE"/>
    <x v="2"/>
    <x v="20"/>
    <n v="48000"/>
    <n v="66272.28"/>
    <n v="0"/>
    <x v="2"/>
    <n v="10000"/>
    <n v="29217.68"/>
    <n v="0"/>
  </r>
  <r>
    <s v="202 PLAN RASHODA"/>
    <s v="237 OBRAZOVANJE"/>
    <s v="23705 VISOKO OBRAZOVANJE"/>
    <x v="2"/>
    <x v="20"/>
    <n v="0"/>
    <n v="0"/>
    <n v="0"/>
    <x v="4"/>
    <n v="38000"/>
    <n v="37054.6"/>
    <n v="0"/>
  </r>
  <r>
    <s v="202 PLAN RASHODA"/>
    <s v="237 OBRAZOVANJE"/>
    <s v="23705 VISOKO OBRAZOVANJE"/>
    <x v="2"/>
    <x v="21"/>
    <n v="20000"/>
    <n v="19485.16"/>
    <n v="0"/>
    <x v="4"/>
    <n v="20000"/>
    <n v="19485.16"/>
    <n v="0"/>
  </r>
  <r>
    <s v="202 PLAN RASHODA"/>
    <s v="237 OBRAZOVANJE"/>
    <s v="23705 VISOKO OBRAZOVANJE"/>
    <x v="2"/>
    <x v="8"/>
    <n v="95000"/>
    <n v="60479.48"/>
    <n v="0"/>
    <x v="4"/>
    <n v="60000"/>
    <n v="44399.87"/>
    <n v="0"/>
  </r>
  <r>
    <s v="202 PLAN RASHODA"/>
    <s v="237 OBRAZOVANJE"/>
    <s v="23705 VISOKO OBRAZOVANJE"/>
    <x v="2"/>
    <x v="8"/>
    <n v="0"/>
    <n v="0"/>
    <n v="0"/>
    <x v="2"/>
    <n v="25000"/>
    <n v="9014.84"/>
    <n v="0"/>
  </r>
  <r>
    <s v="202 PLAN RASHODA"/>
    <s v="237 OBRAZOVANJE"/>
    <s v="23705 VISOKO OBRAZOVANJE"/>
    <x v="2"/>
    <x v="8"/>
    <n v="0"/>
    <n v="0"/>
    <n v="0"/>
    <x v="3"/>
    <n v="10000"/>
    <n v="7064.77"/>
    <n v="0"/>
  </r>
  <r>
    <s v="202 PLAN RASHODA"/>
    <s v="237 OBRAZOVANJE"/>
    <s v="23705 VISOKO OBRAZOVANJE"/>
    <x v="2"/>
    <x v="22"/>
    <n v="700000"/>
    <n v="694140"/>
    <n v="0"/>
    <x v="4"/>
    <n v="615000"/>
    <n v="619590.22"/>
    <n v="0"/>
  </r>
  <r>
    <s v="202 PLAN RASHODA"/>
    <s v="237 OBRAZOVANJE"/>
    <s v="23705 VISOKO OBRAZOVANJE"/>
    <x v="2"/>
    <x v="22"/>
    <n v="0"/>
    <n v="0"/>
    <n v="0"/>
    <x v="2"/>
    <n v="35000"/>
    <n v="30197.72"/>
    <n v="0"/>
  </r>
  <r>
    <s v="202 PLAN RASHODA"/>
    <s v="237 OBRAZOVANJE"/>
    <s v="23705 VISOKO OBRAZOVANJE"/>
    <x v="2"/>
    <x v="22"/>
    <n v="0"/>
    <n v="0"/>
    <n v="0"/>
    <x v="3"/>
    <n v="50000"/>
    <n v="44352.06"/>
    <n v="0"/>
  </r>
  <r>
    <s v="202 PLAN RASHODA"/>
    <s v="237 OBRAZOVANJE"/>
    <s v="23705 VISOKO OBRAZOVANJE"/>
    <x v="2"/>
    <x v="23"/>
    <n v="51000"/>
    <n v="14330.79"/>
    <n v="0"/>
    <x v="2"/>
    <n v="1000"/>
    <n v="1321.91"/>
    <n v="0"/>
  </r>
  <r>
    <s v="202 PLAN RASHODA"/>
    <s v="237 OBRAZOVANJE"/>
    <s v="23705 VISOKO OBRAZOVANJE"/>
    <x v="2"/>
    <x v="23"/>
    <n v="0"/>
    <n v="0"/>
    <n v="0"/>
    <x v="4"/>
    <n v="50000"/>
    <n v="13008.88"/>
    <n v="0"/>
  </r>
  <r>
    <s v="202 PLAN RASHODA"/>
    <s v="237 OBRAZOVANJE"/>
    <s v="23705 VISOKO OBRAZOVANJE"/>
    <x v="2"/>
    <x v="24"/>
    <n v="97250"/>
    <n v="37684.85"/>
    <n v="0"/>
    <x v="2"/>
    <n v="10000"/>
    <n v="3988.13"/>
    <n v="0"/>
  </r>
  <r>
    <s v="202 PLAN RASHODA"/>
    <s v="237 OBRAZOVANJE"/>
    <s v="23705 VISOKO OBRAZOVANJE"/>
    <x v="2"/>
    <x v="24"/>
    <n v="0"/>
    <n v="0"/>
    <n v="0"/>
    <x v="4"/>
    <n v="87250"/>
    <n v="33696.720000000001"/>
    <n v="0"/>
  </r>
  <r>
    <s v="202 PLAN RASHODA"/>
    <s v="237 OBRAZOVANJE"/>
    <s v="23705 VISOKO OBRAZOVANJE"/>
    <x v="2"/>
    <x v="9"/>
    <n v="258152"/>
    <n v="327435.57"/>
    <n v="0"/>
    <x v="3"/>
    <n v="17152"/>
    <n v="4222.58"/>
    <n v="0"/>
  </r>
  <r>
    <s v="202 PLAN RASHODA"/>
    <s v="237 OBRAZOVANJE"/>
    <s v="23705 VISOKO OBRAZOVANJE"/>
    <x v="2"/>
    <x v="9"/>
    <n v="0"/>
    <n v="0"/>
    <n v="0"/>
    <x v="4"/>
    <n v="121000"/>
    <n v="151428.54999999999"/>
    <n v="0"/>
  </r>
  <r>
    <s v="202 PLAN RASHODA"/>
    <s v="237 OBRAZOVANJE"/>
    <s v="23705 VISOKO OBRAZOVANJE"/>
    <x v="2"/>
    <x v="9"/>
    <n v="0"/>
    <n v="0"/>
    <n v="0"/>
    <x v="2"/>
    <n v="120000"/>
    <n v="171784.44"/>
    <n v="0"/>
  </r>
  <r>
    <s v="202 PLAN RASHODA"/>
    <s v="237 OBRAZOVANJE"/>
    <s v="23705 VISOKO OBRAZOVANJE"/>
    <x v="2"/>
    <x v="17"/>
    <n v="3000"/>
    <n v="9985"/>
    <n v="0"/>
    <x v="2"/>
    <n v="3000"/>
    <n v="3685"/>
    <n v="0"/>
  </r>
  <r>
    <s v="202 PLAN RASHODA"/>
    <s v="237 OBRAZOVANJE"/>
    <s v="23705 VISOKO OBRAZOVANJE"/>
    <x v="2"/>
    <x v="17"/>
    <n v="0"/>
    <n v="0"/>
    <n v="0"/>
    <x v="4"/>
    <n v="0"/>
    <n v="6300"/>
    <n v="0"/>
  </r>
  <r>
    <s v="202 PLAN RASHODA"/>
    <s v="237 OBRAZOVANJE"/>
    <s v="23705 VISOKO OBRAZOVANJE"/>
    <x v="2"/>
    <x v="10"/>
    <n v="2619100"/>
    <n v="2579719.83"/>
    <n v="0"/>
    <x v="4"/>
    <n v="1405000"/>
    <n v="449199.08"/>
    <n v="0"/>
  </r>
  <r>
    <s v="202 PLAN RASHODA"/>
    <s v="237 OBRAZOVANJE"/>
    <s v="23705 VISOKO OBRAZOVANJE"/>
    <x v="2"/>
    <x v="10"/>
    <n v="0"/>
    <n v="0"/>
    <n v="0"/>
    <x v="2"/>
    <n v="949100"/>
    <n v="2027362.68"/>
    <n v="0"/>
  </r>
  <r>
    <s v="202 PLAN RASHODA"/>
    <s v="237 OBRAZOVANJE"/>
    <s v="23705 VISOKO OBRAZOVANJE"/>
    <x v="2"/>
    <x v="10"/>
    <n v="0"/>
    <n v="0"/>
    <n v="0"/>
    <x v="3"/>
    <n v="265000"/>
    <n v="103158.07"/>
    <n v="0"/>
  </r>
  <r>
    <s v="202 PLAN RASHODA"/>
    <s v="237 OBRAZOVANJE"/>
    <s v="23705 VISOKO OBRAZOVANJE"/>
    <x v="2"/>
    <x v="25"/>
    <n v="20000"/>
    <n v="40610.06"/>
    <n v="0"/>
    <x v="4"/>
    <n v="20000"/>
    <n v="40610.06"/>
    <n v="0"/>
  </r>
  <r>
    <s v="202 PLAN RASHODA"/>
    <s v="237 OBRAZOVANJE"/>
    <s v="23705 VISOKO OBRAZOVANJE"/>
    <x v="2"/>
    <x v="11"/>
    <n v="165000"/>
    <n v="152695.17000000001"/>
    <n v="0"/>
    <x v="3"/>
    <n v="15000"/>
    <n v="8762.5"/>
    <n v="0"/>
  </r>
  <r>
    <s v="202 PLAN RASHODA"/>
    <s v="237 OBRAZOVANJE"/>
    <s v="23705 VISOKO OBRAZOVANJE"/>
    <x v="2"/>
    <x v="11"/>
    <n v="0"/>
    <n v="0"/>
    <n v="0"/>
    <x v="5"/>
    <n v="20000"/>
    <n v="0"/>
    <n v="0"/>
  </r>
  <r>
    <s v="202 PLAN RASHODA"/>
    <s v="237 OBRAZOVANJE"/>
    <s v="23705 VISOKO OBRAZOVANJE"/>
    <x v="2"/>
    <x v="11"/>
    <n v="0"/>
    <n v="0"/>
    <n v="0"/>
    <x v="4"/>
    <n v="75000"/>
    <n v="75399.75"/>
    <n v="0"/>
  </r>
  <r>
    <s v="202 PLAN RASHODA"/>
    <s v="237 OBRAZOVANJE"/>
    <s v="23705 VISOKO OBRAZOVANJE"/>
    <x v="2"/>
    <x v="11"/>
    <n v="0"/>
    <n v="0"/>
    <n v="0"/>
    <x v="2"/>
    <n v="55000"/>
    <n v="68532.92"/>
    <n v="0"/>
  </r>
  <r>
    <s v="202 PLAN RASHODA"/>
    <s v="237 OBRAZOVANJE"/>
    <s v="23705 VISOKO OBRAZOVANJE"/>
    <x v="2"/>
    <x v="26"/>
    <n v="17848"/>
    <n v="30824.45"/>
    <n v="0"/>
    <x v="3"/>
    <n v="7848"/>
    <n v="27189.56"/>
    <n v="0"/>
  </r>
  <r>
    <s v="202 PLAN RASHODA"/>
    <s v="237 OBRAZOVANJE"/>
    <s v="23705 VISOKO OBRAZOVANJE"/>
    <x v="2"/>
    <x v="26"/>
    <n v="0"/>
    <n v="0"/>
    <n v="0"/>
    <x v="2"/>
    <n v="10000"/>
    <n v="3634.89"/>
    <n v="0"/>
  </r>
  <r>
    <s v="202 PLAN RASHODA"/>
    <s v="237 OBRAZOVANJE"/>
    <s v="23705 VISOKO OBRAZOVANJE"/>
    <x v="2"/>
    <x v="27"/>
    <n v="500"/>
    <n v="19476.27"/>
    <n v="0"/>
    <x v="4"/>
    <n v="0"/>
    <n v="540.32000000000005"/>
    <n v="0"/>
  </r>
  <r>
    <s v="202 PLAN RASHODA"/>
    <s v="237 OBRAZOVANJE"/>
    <s v="23705 VISOKO OBRAZOVANJE"/>
    <x v="2"/>
    <x v="27"/>
    <n v="0"/>
    <n v="0"/>
    <n v="0"/>
    <x v="2"/>
    <n v="500"/>
    <n v="18935.95"/>
    <n v="0"/>
  </r>
  <r>
    <s v="202 PLAN RASHODA"/>
    <s v="237 OBRAZOVANJE"/>
    <s v="23705 VISOKO OBRAZOVANJE"/>
    <x v="2"/>
    <x v="12"/>
    <n v="230900"/>
    <n v="155131.69"/>
    <n v="0"/>
    <x v="5"/>
    <n v="0"/>
    <n v="6071.5"/>
    <n v="0"/>
  </r>
  <r>
    <s v="202 PLAN RASHODA"/>
    <s v="237 OBRAZOVANJE"/>
    <s v="23705 VISOKO OBRAZOVANJE"/>
    <x v="2"/>
    <x v="12"/>
    <n v="0"/>
    <n v="0"/>
    <n v="0"/>
    <x v="3"/>
    <n v="10000"/>
    <n v="9816.76"/>
    <n v="0"/>
  </r>
  <r>
    <s v="202 PLAN RASHODA"/>
    <s v="237 OBRAZOVANJE"/>
    <s v="23705 VISOKO OBRAZOVANJE"/>
    <x v="2"/>
    <x v="12"/>
    <n v="0"/>
    <n v="0"/>
    <n v="0"/>
    <x v="2"/>
    <n v="155900"/>
    <n v="123140.13"/>
    <n v="0"/>
  </r>
  <r>
    <s v="202 PLAN RASHODA"/>
    <s v="237 OBRAZOVANJE"/>
    <s v="23705 VISOKO OBRAZOVANJE"/>
    <x v="2"/>
    <x v="12"/>
    <n v="0"/>
    <n v="0"/>
    <n v="0"/>
    <x v="4"/>
    <n v="65000"/>
    <n v="16103.3"/>
    <n v="0"/>
  </r>
  <r>
    <s v="202 PLAN RASHODA"/>
    <s v="237 OBRAZOVANJE"/>
    <s v="23705 VISOKO OBRAZOVANJE"/>
    <x v="2"/>
    <x v="28"/>
    <n v="38000"/>
    <n v="73181.61"/>
    <n v="0"/>
    <x v="3"/>
    <n v="0"/>
    <n v="70"/>
    <n v="0"/>
  </r>
  <r>
    <s v="202 PLAN RASHODA"/>
    <s v="237 OBRAZOVANJE"/>
    <s v="23705 VISOKO OBRAZOVANJE"/>
    <x v="2"/>
    <x v="28"/>
    <n v="0"/>
    <n v="0"/>
    <n v="0"/>
    <x v="4"/>
    <n v="28000"/>
    <n v="62101.81"/>
    <n v="0"/>
  </r>
  <r>
    <s v="202 PLAN RASHODA"/>
    <s v="237 OBRAZOVANJE"/>
    <s v="23705 VISOKO OBRAZOVANJE"/>
    <x v="2"/>
    <x v="28"/>
    <n v="0"/>
    <n v="0"/>
    <n v="0"/>
    <x v="2"/>
    <n v="10000"/>
    <n v="11009.8"/>
    <n v="0"/>
  </r>
  <r>
    <s v="202 PLAN RASHODA"/>
    <s v="237 OBRAZOVANJE"/>
    <s v="23705 VISOKO OBRAZOVANJE"/>
    <x v="2"/>
    <x v="13"/>
    <n v="18200"/>
    <n v="11478.5"/>
    <n v="0"/>
    <x v="2"/>
    <n v="15000"/>
    <n v="11126"/>
    <n v="0"/>
  </r>
  <r>
    <s v="202 PLAN RASHODA"/>
    <s v="237 OBRAZOVANJE"/>
    <s v="23705 VISOKO OBRAZOVANJE"/>
    <x v="2"/>
    <x v="13"/>
    <n v="0"/>
    <n v="0"/>
    <n v="0"/>
    <x v="3"/>
    <n v="3000"/>
    <n v="0"/>
    <n v="0"/>
  </r>
  <r>
    <s v="202 PLAN RASHODA"/>
    <s v="237 OBRAZOVANJE"/>
    <s v="23705 VISOKO OBRAZOVANJE"/>
    <x v="2"/>
    <x v="13"/>
    <n v="0"/>
    <n v="0"/>
    <n v="0"/>
    <x v="4"/>
    <n v="200"/>
    <n v="352.5"/>
    <n v="0"/>
  </r>
  <r>
    <s v="202 PLAN RASHODA"/>
    <s v="237 OBRAZOVANJE"/>
    <s v="23705 VISOKO OBRAZOVANJE"/>
    <x v="2"/>
    <x v="29"/>
    <n v="288000"/>
    <n v="156373.43"/>
    <n v="0"/>
    <x v="4"/>
    <n v="150000"/>
    <n v="124751.23"/>
    <n v="0"/>
  </r>
  <r>
    <s v="202 PLAN RASHODA"/>
    <s v="237 OBRAZOVANJE"/>
    <s v="23705 VISOKO OBRAZOVANJE"/>
    <x v="2"/>
    <x v="29"/>
    <n v="0"/>
    <n v="0"/>
    <n v="0"/>
    <x v="2"/>
    <n v="120000"/>
    <n v="16296.74"/>
    <n v="0"/>
  </r>
  <r>
    <s v="202 PLAN RASHODA"/>
    <s v="237 OBRAZOVANJE"/>
    <s v="23705 VISOKO OBRAZOVANJE"/>
    <x v="2"/>
    <x v="29"/>
    <n v="0"/>
    <n v="0"/>
    <n v="0"/>
    <x v="3"/>
    <n v="18000"/>
    <n v="15325.46"/>
    <n v="0"/>
  </r>
  <r>
    <s v="202 PLAN RASHODA"/>
    <s v="237 OBRAZOVANJE"/>
    <s v="23705 VISOKO OBRAZOVANJE"/>
    <x v="2"/>
    <x v="30"/>
    <n v="28550"/>
    <n v="24130.33"/>
    <n v="0"/>
    <x v="2"/>
    <n v="28000"/>
    <n v="22034.57"/>
    <n v="0"/>
  </r>
  <r>
    <s v="202 PLAN RASHODA"/>
    <s v="237 OBRAZOVANJE"/>
    <s v="23705 VISOKO OBRAZOVANJE"/>
    <x v="2"/>
    <x v="30"/>
    <n v="0"/>
    <n v="0"/>
    <n v="0"/>
    <x v="4"/>
    <n v="550"/>
    <n v="2095.7600000000002"/>
    <n v="0"/>
  </r>
  <r>
    <s v="202 PLAN RASHODA"/>
    <s v="237 OBRAZOVANJE"/>
    <s v="23705 VISOKO OBRAZOVANJE"/>
    <x v="2"/>
    <x v="14"/>
    <n v="12000"/>
    <n v="16780.54"/>
    <n v="0"/>
    <x v="2"/>
    <n v="12000"/>
    <n v="14784.66"/>
    <n v="0"/>
  </r>
  <r>
    <s v="202 PLAN RASHODA"/>
    <s v="237 OBRAZOVANJE"/>
    <s v="23705 VISOKO OBRAZOVANJE"/>
    <x v="2"/>
    <x v="14"/>
    <n v="0"/>
    <n v="0"/>
    <n v="0"/>
    <x v="4"/>
    <n v="0"/>
    <n v="1812.54"/>
    <n v="0"/>
  </r>
  <r>
    <s v="202 PLAN RASHODA"/>
    <s v="237 OBRAZOVANJE"/>
    <s v="23705 VISOKO OBRAZOVANJE"/>
    <x v="2"/>
    <x v="14"/>
    <n v="0"/>
    <n v="0"/>
    <n v="0"/>
    <x v="3"/>
    <n v="0"/>
    <n v="183.34"/>
    <n v="0"/>
  </r>
  <r>
    <s v="202 PLAN RASHODA"/>
    <s v="237 OBRAZOVANJE"/>
    <s v="23705 VISOKO OBRAZOVANJE"/>
    <x v="2"/>
    <x v="31"/>
    <n v="0"/>
    <n v="111"/>
    <n v="0"/>
    <x v="2"/>
    <n v="0"/>
    <n v="111"/>
    <n v="0"/>
  </r>
  <r>
    <s v="202 PLAN RASHODA"/>
    <s v="237 OBRAZOVANJE"/>
    <s v="23705 VISOKO OBRAZOVANJE"/>
    <x v="2"/>
    <x v="32"/>
    <n v="0"/>
    <n v="299960"/>
    <n v="0"/>
    <x v="2"/>
    <n v="0"/>
    <n v="299960"/>
    <n v="0"/>
  </r>
  <r>
    <s v="202 PLAN RASHODA"/>
    <s v="237 OBRAZOVANJE"/>
    <s v="23705 VISOKO OBRAZOVANJE"/>
    <x v="2"/>
    <x v="15"/>
    <n v="0"/>
    <n v="11400"/>
    <n v="0"/>
    <x v="3"/>
    <n v="0"/>
    <n v="11400"/>
    <n v="0"/>
  </r>
  <r>
    <s v="202 PLAN RASHODA"/>
    <s v="237 OBRAZOVANJE"/>
    <s v="23705 VISOKO OBRAZOVANJE"/>
    <x v="2"/>
    <x v="33"/>
    <n v="30000"/>
    <n v="35661.25"/>
    <n v="0"/>
    <x v="4"/>
    <n v="30000"/>
    <n v="35661.25"/>
    <n v="0"/>
  </r>
  <r>
    <s v="202 PLAN RASHODA"/>
    <s v="237 OBRAZOVANJE"/>
    <s v="23705 VISOKO OBRAZOVANJE"/>
    <x v="2"/>
    <x v="34"/>
    <n v="53000"/>
    <n v="55300"/>
    <n v="0"/>
    <x v="5"/>
    <n v="0"/>
    <n v="1000"/>
    <n v="0"/>
  </r>
  <r>
    <s v="202 PLAN RASHODA"/>
    <s v="237 OBRAZOVANJE"/>
    <s v="23705 VISOKO OBRAZOVANJE"/>
    <x v="2"/>
    <x v="34"/>
    <n v="0"/>
    <n v="0"/>
    <n v="0"/>
    <x v="4"/>
    <n v="27000"/>
    <n v="42000"/>
    <n v="0"/>
  </r>
  <r>
    <s v="202 PLAN RASHODA"/>
    <s v="237 OBRAZOVANJE"/>
    <s v="23705 VISOKO OBRAZOVANJE"/>
    <x v="2"/>
    <x v="34"/>
    <n v="0"/>
    <n v="0"/>
    <n v="0"/>
    <x v="2"/>
    <n v="25000"/>
    <n v="12300"/>
    <n v="0"/>
  </r>
  <r>
    <s v="202 PLAN RASHODA"/>
    <s v="237 OBRAZOVANJE"/>
    <s v="23705 VISOKO OBRAZOVANJE"/>
    <x v="2"/>
    <x v="34"/>
    <n v="0"/>
    <n v="0"/>
    <n v="0"/>
    <x v="3"/>
    <n v="1000"/>
    <n v="0"/>
    <n v="0"/>
  </r>
  <r>
    <s v="202 PLAN RASHODA"/>
    <s v="237 OBRAZOVANJE"/>
    <s v="23705 VISOKO OBRAZOVANJE"/>
    <x v="2"/>
    <x v="35"/>
    <n v="0"/>
    <n v="125.66"/>
    <n v="0"/>
    <x v="2"/>
    <n v="0"/>
    <n v="125.66"/>
    <n v="0"/>
  </r>
  <r>
    <s v="202 PLAN RASHODA"/>
    <s v="237 OBRAZOVANJE"/>
    <s v="23705 VISOKO OBRAZOVANJE"/>
    <x v="2"/>
    <x v="36"/>
    <n v="235000"/>
    <n v="225911.86"/>
    <n v="0"/>
    <x v="3"/>
    <n v="150000"/>
    <n v="143568.75"/>
    <n v="0"/>
  </r>
  <r>
    <s v="202 PLAN RASHODA"/>
    <s v="237 OBRAZOVANJE"/>
    <s v="23705 VISOKO OBRAZOVANJE"/>
    <x v="2"/>
    <x v="36"/>
    <n v="0"/>
    <n v="0"/>
    <n v="0"/>
    <x v="4"/>
    <n v="85000"/>
    <n v="82343.11"/>
    <n v="0"/>
  </r>
  <r>
    <s v="202 PLAN RASHODA"/>
    <s v="237 OBRAZOVANJE"/>
    <s v="23705 VISOKO OBRAZOVANJE"/>
    <x v="2"/>
    <x v="16"/>
    <n v="620000"/>
    <n v="612266.86"/>
    <n v="0"/>
    <x v="6"/>
    <n v="0"/>
    <n v="5954.65"/>
    <n v="0"/>
  </r>
  <r>
    <s v="202 PLAN RASHODA"/>
    <s v="237 OBRAZOVANJE"/>
    <s v="23705 VISOKO OBRAZOVANJE"/>
    <x v="2"/>
    <x v="16"/>
    <n v="0"/>
    <n v="0"/>
    <n v="0"/>
    <x v="4"/>
    <n v="520000"/>
    <n v="557022.62"/>
    <n v="0"/>
  </r>
  <r>
    <s v="202 PLAN RASHODA"/>
    <s v="237 OBRAZOVANJE"/>
    <s v="23705 VISOKO OBRAZOVANJE"/>
    <x v="2"/>
    <x v="16"/>
    <n v="0"/>
    <n v="0"/>
    <n v="0"/>
    <x v="3"/>
    <n v="15000"/>
    <n v="14812.5"/>
    <n v="0"/>
  </r>
  <r>
    <s v="202 PLAN RASHODA"/>
    <s v="237 OBRAZOVANJE"/>
    <s v="23705 VISOKO OBRAZOVANJE"/>
    <x v="2"/>
    <x v="16"/>
    <n v="0"/>
    <n v="0"/>
    <n v="0"/>
    <x v="5"/>
    <n v="45000"/>
    <n v="0"/>
    <n v="0"/>
  </r>
  <r>
    <s v="202 PLAN RASHODA"/>
    <s v="237 OBRAZOVANJE"/>
    <s v="23705 VISOKO OBRAZOVANJE"/>
    <x v="2"/>
    <x v="16"/>
    <n v="0"/>
    <n v="0"/>
    <n v="0"/>
    <x v="2"/>
    <n v="40000"/>
    <n v="34477.089999999997"/>
    <n v="0"/>
  </r>
  <r>
    <s v="202 PLAN RASHODA"/>
    <s v="237 OBRAZOVANJE"/>
    <s v="23705 VISOKO OBRAZOVANJE"/>
    <x v="2"/>
    <x v="37"/>
    <n v="25000"/>
    <n v="21295.89"/>
    <n v="0"/>
    <x v="2"/>
    <n v="15000"/>
    <n v="12154.63"/>
    <n v="0"/>
  </r>
  <r>
    <s v="202 PLAN RASHODA"/>
    <s v="237 OBRAZOVANJE"/>
    <s v="23705 VISOKO OBRAZOVANJE"/>
    <x v="2"/>
    <x v="37"/>
    <n v="0"/>
    <n v="0"/>
    <n v="0"/>
    <x v="4"/>
    <n v="10000"/>
    <n v="9141.26"/>
    <n v="0"/>
  </r>
  <r>
    <s v="202 PLAN RASHODA"/>
    <s v="237 OBRAZOVANJE"/>
    <s v="23705 VISOKO OBRAZOVANJE"/>
    <x v="2"/>
    <x v="38"/>
    <n v="38000"/>
    <n v="30927.32"/>
    <n v="0"/>
    <x v="4"/>
    <n v="30000"/>
    <n v="29466.880000000001"/>
    <n v="0"/>
  </r>
  <r>
    <s v="202 PLAN RASHODA"/>
    <s v="237 OBRAZOVANJE"/>
    <s v="23705 VISOKO OBRAZOVANJE"/>
    <x v="2"/>
    <x v="38"/>
    <n v="0"/>
    <n v="0"/>
    <n v="0"/>
    <x v="2"/>
    <n v="8000"/>
    <n v="1460.44"/>
    <n v="0"/>
  </r>
  <r>
    <s v="202 PLAN RASHODA"/>
    <s v="237 OBRAZOVANJE"/>
    <s v="23705 VISOKO OBRAZOVANJE"/>
    <x v="2"/>
    <x v="39"/>
    <n v="300000"/>
    <n v="379950.03"/>
    <n v="0"/>
    <x v="4"/>
    <n v="300000"/>
    <n v="253844.97"/>
    <n v="0"/>
  </r>
  <r>
    <s v="202 PLAN RASHODA"/>
    <s v="237 OBRAZOVANJE"/>
    <s v="23705 VISOKO OBRAZOVANJE"/>
    <x v="2"/>
    <x v="39"/>
    <n v="0"/>
    <n v="0"/>
    <n v="0"/>
    <x v="3"/>
    <n v="0"/>
    <n v="126105.06"/>
    <n v="0"/>
  </r>
  <r>
    <s v="202 PLAN RASHODA"/>
    <s v="237 OBRAZOVANJE"/>
    <s v="23705 VISOKO OBRAZOVANJE"/>
    <x v="2"/>
    <x v="40"/>
    <n v="60000"/>
    <n v="53413.38"/>
    <n v="0"/>
    <x v="4"/>
    <n v="60000"/>
    <n v="53413.38"/>
    <n v="0"/>
  </r>
  <r>
    <s v="202 PLAN RASHODA"/>
    <s v="237 OBRAZOVANJE"/>
    <s v="23705 VISOKO OBRAZOVANJE"/>
    <x v="2"/>
    <x v="41"/>
    <n v="133000"/>
    <n v="0"/>
    <n v="0"/>
    <x v="3"/>
    <n v="125000"/>
    <n v="0"/>
    <n v="0"/>
  </r>
  <r>
    <s v="202 PLAN RASHODA"/>
    <s v="237 OBRAZOVANJE"/>
    <s v="23705 VISOKO OBRAZOVANJE"/>
    <x v="2"/>
    <x v="41"/>
    <n v="0"/>
    <n v="0"/>
    <n v="0"/>
    <x v="6"/>
    <n v="8000"/>
    <n v="0"/>
    <n v="0"/>
  </r>
  <r>
    <s v="202 PLAN RASHODA"/>
    <s v="237 OBRAZOVANJE"/>
    <s v="23705 VISOKO OBRAZOVANJE"/>
    <x v="2"/>
    <x v="42"/>
    <n v="18000"/>
    <n v="17525"/>
    <n v="0"/>
    <x v="4"/>
    <n v="18000"/>
    <n v="17525"/>
    <n v="0"/>
  </r>
  <r>
    <s v="202 PLAN RASHODA"/>
    <s v="237 OBRAZOVANJE"/>
    <s v="23705 VISOKO OBRAZOVANJE"/>
    <x v="2"/>
    <x v="43"/>
    <n v="48900"/>
    <n v="56426.73"/>
    <n v="0"/>
    <x v="5"/>
    <n v="0"/>
    <n v="9168.2000000000007"/>
    <n v="0"/>
  </r>
  <r>
    <s v="202 PLAN RASHODA"/>
    <s v="237 OBRAZOVANJE"/>
    <s v="23705 VISOKO OBRAZOVANJE"/>
    <x v="2"/>
    <x v="43"/>
    <n v="0"/>
    <n v="0"/>
    <n v="0"/>
    <x v="4"/>
    <n v="40000"/>
    <n v="46838.53"/>
    <n v="0"/>
  </r>
  <r>
    <s v="202 PLAN RASHODA"/>
    <s v="237 OBRAZOVANJE"/>
    <s v="23705 VISOKO OBRAZOVANJE"/>
    <x v="2"/>
    <x v="43"/>
    <n v="0"/>
    <n v="0"/>
    <n v="0"/>
    <x v="3"/>
    <n v="4000"/>
    <n v="0"/>
    <n v="0"/>
  </r>
  <r>
    <s v="202 PLAN RASHODA"/>
    <s v="237 OBRAZOVANJE"/>
    <s v="23705 VISOKO OBRAZOVANJE"/>
    <x v="2"/>
    <x v="43"/>
    <n v="0"/>
    <n v="0"/>
    <n v="0"/>
    <x v="2"/>
    <n v="4900"/>
    <n v="420"/>
    <n v="0"/>
  </r>
  <r>
    <s v="202 PLAN RASHODA"/>
    <s v="237 OBRAZOVANJE"/>
    <s v="23705 VISOKO OBRAZOVANJE"/>
    <x v="2"/>
    <x v="44"/>
    <n v="0"/>
    <n v="15000"/>
    <n v="0"/>
    <x v="2"/>
    <n v="0"/>
    <n v="2750"/>
    <n v="0"/>
  </r>
  <r>
    <s v="202 PLAN RASHODA"/>
    <s v="237 OBRAZOVANJE"/>
    <s v="23705 VISOKO OBRAZOVANJE"/>
    <x v="2"/>
    <x v="44"/>
    <n v="0"/>
    <n v="0"/>
    <n v="0"/>
    <x v="4"/>
    <n v="0"/>
    <n v="12250"/>
    <n v="0"/>
  </r>
  <r>
    <s v="202 PLAN RASHODA"/>
    <s v="237 OBRAZOVANJE"/>
    <s v="23705 VISOKO OBRAZOVANJE"/>
    <x v="3"/>
    <x v="0"/>
    <n v="1435000"/>
    <n v="1434365.27"/>
    <n v="0"/>
    <x v="1"/>
    <n v="1435000"/>
    <n v="1434365.27"/>
    <n v="0"/>
  </r>
  <r>
    <s v="202 PLAN RASHODA"/>
    <s v="237 OBRAZOVANJE"/>
    <s v="23705 VISOKO OBRAZOVANJE"/>
    <x v="3"/>
    <x v="2"/>
    <n v="223000"/>
    <n v="222326.61"/>
    <n v="0"/>
    <x v="1"/>
    <n v="223000"/>
    <n v="222326.61"/>
    <n v="0"/>
  </r>
  <r>
    <s v="202 PLAN RASHODA"/>
    <s v="237 OBRAZOVANJE"/>
    <s v="23705 VISOKO OBRAZOVANJE"/>
    <x v="3"/>
    <x v="3"/>
    <n v="24000"/>
    <n v="24384.16"/>
    <n v="0"/>
    <x v="1"/>
    <n v="24000"/>
    <n v="24384.16"/>
    <n v="0"/>
  </r>
  <r>
    <s v="202 PLAN RASHODA"/>
    <s v="237 OBRAZOVANJE"/>
    <s v="23705 VISOKO OBRAZOVANJE"/>
    <x v="3"/>
    <x v="4"/>
    <n v="26000"/>
    <n v="32659.91"/>
    <n v="0"/>
    <x v="1"/>
    <n v="26000"/>
    <n v="32659.91"/>
    <n v="0"/>
  </r>
  <r>
    <s v="202 PLAN RASHODA"/>
    <s v="237 OBRAZOVANJE"/>
    <s v="23705 VISOKO OBRAZOVANJE"/>
    <x v="3"/>
    <x v="6"/>
    <n v="35000"/>
    <n v="46247.5"/>
    <n v="0"/>
    <x v="1"/>
    <n v="35000"/>
    <n v="46247.5"/>
    <n v="0"/>
  </r>
  <r>
    <s v="202 PLAN RASHODA"/>
    <s v="237 OBRAZOVANJE"/>
    <s v="23705 VISOKO OBRAZOVANJE"/>
    <x v="3"/>
    <x v="7"/>
    <n v="82000"/>
    <n v="82935.649999999994"/>
    <n v="0"/>
    <x v="1"/>
    <n v="82000"/>
    <n v="82935.649999999994"/>
    <n v="0"/>
  </r>
  <r>
    <s v="202 PLAN RASHODA"/>
    <s v="237 OBRAZOVANJE"/>
    <s v="23705 VISOKO OBRAZOVANJE"/>
    <x v="3"/>
    <x v="18"/>
    <n v="0"/>
    <n v="642.83000000000004"/>
    <n v="0"/>
    <x v="1"/>
    <n v="0"/>
    <n v="642.83000000000004"/>
    <n v="0"/>
  </r>
  <r>
    <s v="202 PLAN RASHODA"/>
    <s v="237 OBRAZOVANJE"/>
    <s v="23705 VISOKO OBRAZOVANJE"/>
    <x v="3"/>
    <x v="19"/>
    <n v="354209"/>
    <n v="397719.01"/>
    <n v="0"/>
    <x v="1"/>
    <n v="354209"/>
    <n v="397719.01"/>
    <n v="0"/>
  </r>
  <r>
    <s v="202 PLAN RASHODA"/>
    <s v="237 OBRAZOVANJE"/>
    <s v="23705 VISOKO OBRAZOVANJE"/>
    <x v="3"/>
    <x v="20"/>
    <n v="10000"/>
    <n v="7325.63"/>
    <n v="0"/>
    <x v="1"/>
    <n v="10000"/>
    <n v="7325.63"/>
    <n v="0"/>
  </r>
  <r>
    <s v="202 PLAN RASHODA"/>
    <s v="237 OBRAZOVANJE"/>
    <s v="23705 VISOKO OBRAZOVANJE"/>
    <x v="3"/>
    <x v="21"/>
    <n v="6000"/>
    <n v="4407.88"/>
    <n v="0"/>
    <x v="1"/>
    <n v="6000"/>
    <n v="4407.88"/>
    <n v="0"/>
  </r>
  <r>
    <s v="202 PLAN RASHODA"/>
    <s v="237 OBRAZOVANJE"/>
    <s v="23705 VISOKO OBRAZOVANJE"/>
    <x v="3"/>
    <x v="8"/>
    <n v="35000"/>
    <n v="35198.480000000003"/>
    <n v="0"/>
    <x v="1"/>
    <n v="35000"/>
    <n v="35198.480000000003"/>
    <n v="0"/>
  </r>
  <r>
    <s v="202 PLAN RASHODA"/>
    <s v="237 OBRAZOVANJE"/>
    <s v="23705 VISOKO OBRAZOVANJE"/>
    <x v="3"/>
    <x v="22"/>
    <n v="75000"/>
    <n v="18755.009999999998"/>
    <n v="0"/>
    <x v="1"/>
    <n v="75000"/>
    <n v="18755.009999999998"/>
    <n v="0"/>
  </r>
  <r>
    <s v="202 PLAN RASHODA"/>
    <s v="237 OBRAZOVANJE"/>
    <s v="23705 VISOKO OBRAZOVANJE"/>
    <x v="3"/>
    <x v="23"/>
    <n v="60000"/>
    <n v="75251.87"/>
    <n v="0"/>
    <x v="1"/>
    <n v="60000"/>
    <n v="75251.87"/>
    <n v="0"/>
  </r>
  <r>
    <s v="202 PLAN RASHODA"/>
    <s v="237 OBRAZOVANJE"/>
    <s v="23705 VISOKO OBRAZOVANJE"/>
    <x v="3"/>
    <x v="24"/>
    <n v="119791"/>
    <n v="183354.2"/>
    <n v="0"/>
    <x v="1"/>
    <n v="119791"/>
    <n v="183354.2"/>
    <n v="0"/>
  </r>
  <r>
    <s v="202 PLAN RASHODA"/>
    <s v="237 OBRAZOVANJE"/>
    <s v="23705 VISOKO OBRAZOVANJE"/>
    <x v="3"/>
    <x v="9"/>
    <n v="45000"/>
    <n v="52119.5"/>
    <n v="0"/>
    <x v="1"/>
    <n v="45000"/>
    <n v="52119.5"/>
    <n v="0"/>
  </r>
  <r>
    <s v="202 PLAN RASHODA"/>
    <s v="237 OBRAZOVANJE"/>
    <s v="23705 VISOKO OBRAZOVANJE"/>
    <x v="3"/>
    <x v="10"/>
    <n v="500000"/>
    <n v="504470.13"/>
    <n v="0"/>
    <x v="1"/>
    <n v="500000"/>
    <n v="504470.13"/>
    <n v="0"/>
  </r>
  <r>
    <s v="202 PLAN RASHODA"/>
    <s v="237 OBRAZOVANJE"/>
    <s v="23705 VISOKO OBRAZOVANJE"/>
    <x v="3"/>
    <x v="25"/>
    <n v="70000"/>
    <n v="70204.59"/>
    <n v="0"/>
    <x v="1"/>
    <n v="70000"/>
    <n v="70204.59"/>
    <n v="0"/>
  </r>
  <r>
    <s v="202 PLAN RASHODA"/>
    <s v="237 OBRAZOVANJE"/>
    <s v="23705 VISOKO OBRAZOVANJE"/>
    <x v="3"/>
    <x v="11"/>
    <n v="0"/>
    <n v="450"/>
    <n v="0"/>
    <x v="1"/>
    <n v="0"/>
    <n v="450"/>
    <n v="0"/>
  </r>
  <r>
    <s v="202 PLAN RASHODA"/>
    <s v="237 OBRAZOVANJE"/>
    <s v="23705 VISOKO OBRAZOVANJE"/>
    <x v="3"/>
    <x v="27"/>
    <n v="120000"/>
    <n v="92747"/>
    <n v="0"/>
    <x v="1"/>
    <n v="120000"/>
    <n v="92747"/>
    <n v="0"/>
  </r>
  <r>
    <s v="202 PLAN RASHODA"/>
    <s v="237 OBRAZOVANJE"/>
    <s v="23705 VISOKO OBRAZOVANJE"/>
    <x v="3"/>
    <x v="12"/>
    <n v="40000"/>
    <n v="0"/>
    <n v="0"/>
    <x v="1"/>
    <n v="40000"/>
    <n v="0"/>
    <n v="0"/>
  </r>
  <r>
    <s v="202 PLAN RASHODA"/>
    <s v="237 OBRAZOVANJE"/>
    <s v="23705 VISOKO OBRAZOVANJE"/>
    <x v="3"/>
    <x v="28"/>
    <n v="20000"/>
    <n v="9756.5"/>
    <n v="0"/>
    <x v="1"/>
    <n v="20000"/>
    <n v="9756.5"/>
    <n v="0"/>
  </r>
  <r>
    <s v="202 PLAN RASHODA"/>
    <s v="237 OBRAZOVANJE"/>
    <s v="23705 VISOKO OBRAZOVANJE"/>
    <x v="3"/>
    <x v="13"/>
    <n v="0"/>
    <n v="362.5"/>
    <n v="0"/>
    <x v="1"/>
    <n v="0"/>
    <n v="362.5"/>
    <n v="0"/>
  </r>
  <r>
    <s v="202 PLAN RASHODA"/>
    <s v="237 OBRAZOVANJE"/>
    <s v="23705 VISOKO OBRAZOVANJE"/>
    <x v="3"/>
    <x v="29"/>
    <n v="100000"/>
    <n v="97993.5"/>
    <n v="0"/>
    <x v="1"/>
    <n v="100000"/>
    <n v="97993.5"/>
    <n v="0"/>
  </r>
  <r>
    <s v="202 PLAN RASHODA"/>
    <s v="237 OBRAZOVANJE"/>
    <s v="23705 VISOKO OBRAZOVANJE"/>
    <x v="3"/>
    <x v="30"/>
    <n v="20000"/>
    <n v="16903.27"/>
    <n v="0"/>
    <x v="1"/>
    <n v="20000"/>
    <n v="16903.27"/>
    <n v="0"/>
  </r>
  <r>
    <s v="202 PLAN RASHODA"/>
    <s v="238 ZNANOST I TEHNOLOŠKI RAZVOJ"/>
    <s v="23801 ULAGANJE U ZNANSTVENO ISTRAŽIVAČKU DJELATNOST"/>
    <x v="4"/>
    <x v="2"/>
    <n v="0"/>
    <n v="137.27000000000001"/>
    <n v="0"/>
    <x v="4"/>
    <n v="0"/>
    <n v="137.27000000000001"/>
    <n v="0"/>
  </r>
  <r>
    <s v="202 PLAN RASHODA"/>
    <s v="238 ZNANOST I TEHNOLOŠKI RAZVOJ"/>
    <s v="23801 ULAGANJE U ZNANSTVENO ISTRAŽIVAČKU DJELATNOST"/>
    <x v="4"/>
    <x v="4"/>
    <n v="60342"/>
    <n v="69747.48"/>
    <n v="0"/>
    <x v="2"/>
    <n v="0"/>
    <n v="0"/>
    <n v="0"/>
  </r>
  <r>
    <s v="202 PLAN RASHODA"/>
    <s v="238 ZNANOST I TEHNOLOŠKI RAZVOJ"/>
    <s v="23801 ULAGANJE U ZNANSTVENO ISTRAŽIVAČKU DJELATNOST"/>
    <x v="4"/>
    <x v="4"/>
    <n v="0"/>
    <n v="0"/>
    <n v="0"/>
    <x v="4"/>
    <n v="42000"/>
    <n v="41748.839999999997"/>
    <n v="0"/>
  </r>
  <r>
    <s v="202 PLAN RASHODA"/>
    <s v="238 ZNANOST I TEHNOLOŠKI RAZVOJ"/>
    <s v="23801 ULAGANJE U ZNANSTVENO ISTRAŽIVAČKU DJELATNOST"/>
    <x v="4"/>
    <x v="4"/>
    <n v="0"/>
    <n v="0"/>
    <n v="0"/>
    <x v="1"/>
    <n v="18342"/>
    <n v="27998.639999999999"/>
    <n v="0"/>
  </r>
  <r>
    <s v="202 PLAN RASHODA"/>
    <s v="238 ZNANOST I TEHNOLOŠKI RAZVOJ"/>
    <s v="23801 ULAGANJE U ZNANSTVENO ISTRAŽIVAČKU DJELATNOST"/>
    <x v="4"/>
    <x v="6"/>
    <n v="19359"/>
    <n v="22492.11"/>
    <n v="0"/>
    <x v="4"/>
    <n v="4000"/>
    <n v="3000"/>
    <n v="0"/>
  </r>
  <r>
    <s v="202 PLAN RASHODA"/>
    <s v="238 ZNANOST I TEHNOLOŠKI RAZVOJ"/>
    <s v="23801 ULAGANJE U ZNANSTVENO ISTRAŽIVAČKU DJELATNOST"/>
    <x v="4"/>
    <x v="6"/>
    <n v="0"/>
    <n v="0"/>
    <n v="0"/>
    <x v="1"/>
    <n v="15359"/>
    <n v="19492.11"/>
    <n v="0"/>
  </r>
  <r>
    <s v="202 PLAN RASHODA"/>
    <s v="238 ZNANOST I TEHNOLOŠKI RAZVOJ"/>
    <s v="23801 ULAGANJE U ZNANSTVENO ISTRAŽIVAČKU DJELATNOST"/>
    <x v="4"/>
    <x v="7"/>
    <n v="2403"/>
    <n v="2116.54"/>
    <n v="0"/>
    <x v="1"/>
    <n v="403"/>
    <n v="403.86"/>
    <n v="0"/>
  </r>
  <r>
    <s v="202 PLAN RASHODA"/>
    <s v="238 ZNANOST I TEHNOLOŠKI RAZVOJ"/>
    <s v="23801 ULAGANJE U ZNANSTVENO ISTRAŽIVAČKU DJELATNOST"/>
    <x v="4"/>
    <x v="7"/>
    <n v="0"/>
    <n v="0"/>
    <n v="0"/>
    <x v="4"/>
    <n v="2000"/>
    <n v="1712.68"/>
    <n v="0"/>
  </r>
  <r>
    <s v="202 PLAN RASHODA"/>
    <s v="238 ZNANOST I TEHNOLOŠKI RAZVOJ"/>
    <s v="23801 ULAGANJE U ZNANSTVENO ISTRAŽIVAČKU DJELATNOST"/>
    <x v="4"/>
    <x v="23"/>
    <n v="0"/>
    <n v="18750"/>
    <n v="0"/>
    <x v="4"/>
    <n v="0"/>
    <n v="18750"/>
    <n v="0"/>
  </r>
  <r>
    <s v="202 PLAN RASHODA"/>
    <s v="238 ZNANOST I TEHNOLOŠKI RAZVOJ"/>
    <s v="23801 ULAGANJE U ZNANSTVENO ISTRAŽIVAČKU DJELATNOST"/>
    <x v="4"/>
    <x v="9"/>
    <n v="2548"/>
    <n v="2548"/>
    <n v="0"/>
    <x v="1"/>
    <n v="2548"/>
    <n v="2548"/>
    <n v="0"/>
  </r>
  <r>
    <s v="202 PLAN RASHODA"/>
    <s v="238 ZNANOST I TEHNOLOŠKI RAZVOJ"/>
    <s v="23801 ULAGANJE U ZNANSTVENO ISTRAŽIVAČKU DJELATNOST"/>
    <x v="4"/>
    <x v="10"/>
    <n v="20476"/>
    <n v="23564.49"/>
    <n v="0"/>
    <x v="1"/>
    <n v="7476"/>
    <n v="10686.68"/>
    <n v="0"/>
  </r>
  <r>
    <s v="202 PLAN RASHODA"/>
    <s v="238 ZNANOST I TEHNOLOŠKI RAZVOJ"/>
    <s v="23801 ULAGANJE U ZNANSTVENO ISTRAŽIVAČKU DJELATNOST"/>
    <x v="4"/>
    <x v="10"/>
    <n v="0"/>
    <n v="0"/>
    <n v="0"/>
    <x v="2"/>
    <n v="10000"/>
    <n v="10000"/>
    <n v="0"/>
  </r>
  <r>
    <s v="202 PLAN RASHODA"/>
    <s v="238 ZNANOST I TEHNOLOŠKI RAZVOJ"/>
    <s v="23801 ULAGANJE U ZNANSTVENO ISTRAŽIVAČKU DJELATNOST"/>
    <x v="4"/>
    <x v="10"/>
    <n v="0"/>
    <n v="0"/>
    <n v="0"/>
    <x v="4"/>
    <n v="3000"/>
    <n v="2877.81"/>
    <n v="0"/>
  </r>
  <r>
    <s v="202 PLAN RASHODA"/>
    <s v="238 ZNANOST I TEHNOLOŠKI RAZVOJ"/>
    <s v="23801 ULAGANJE U ZNANSTVENO ISTRAŽIVAČKU DJELATNOST"/>
    <x v="4"/>
    <x v="11"/>
    <n v="28412"/>
    <n v="9412.5"/>
    <n v="0"/>
    <x v="1"/>
    <n v="9412"/>
    <n v="9412.5"/>
    <n v="0"/>
  </r>
  <r>
    <s v="202 PLAN RASHODA"/>
    <s v="238 ZNANOST I TEHNOLOŠKI RAZVOJ"/>
    <s v="23801 ULAGANJE U ZNANSTVENO ISTRAŽIVAČKU DJELATNOST"/>
    <x v="4"/>
    <x v="11"/>
    <n v="0"/>
    <n v="0"/>
    <n v="0"/>
    <x v="4"/>
    <n v="19000"/>
    <n v="0"/>
    <n v="0"/>
  </r>
  <r>
    <s v="202 PLAN RASHODA"/>
    <s v="238 ZNANOST I TEHNOLOŠKI RAZVOJ"/>
    <s v="23801 ULAGANJE U ZNANSTVENO ISTRAŽIVAČKU DJELATNOST"/>
    <x v="4"/>
    <x v="27"/>
    <n v="0"/>
    <n v="190"/>
    <n v="0"/>
    <x v="4"/>
    <n v="0"/>
    <n v="190"/>
    <n v="0"/>
  </r>
  <r>
    <s v="202 PLAN RASHODA"/>
    <s v="238 ZNANOST I TEHNOLOŠKI RAZVOJ"/>
    <s v="23801 ULAGANJE U ZNANSTVENO ISTRAŽIVAČKU DJELATNOST"/>
    <x v="4"/>
    <x v="12"/>
    <n v="1500"/>
    <n v="255"/>
    <n v="0"/>
    <x v="4"/>
    <n v="1500"/>
    <n v="255"/>
    <n v="0"/>
  </r>
  <r>
    <s v="202 PLAN RASHODA"/>
    <s v="238 ZNANOST I TEHNOLOŠKI RAZVOJ"/>
    <s v="23801 ULAGANJE U ZNANSTVENO ISTRAŽIVAČKU DJELATNOST"/>
    <x v="4"/>
    <x v="28"/>
    <n v="1000"/>
    <n v="347.54"/>
    <n v="0"/>
    <x v="4"/>
    <n v="1000"/>
    <n v="347.54"/>
    <n v="0"/>
  </r>
  <r>
    <s v="202 PLAN RASHODA"/>
    <s v="238 ZNANOST I TEHNOLOŠKI RAZVOJ"/>
    <s v="23801 ULAGANJE U ZNANSTVENO ISTRAŽIVAČKU DJELATNOST"/>
    <x v="4"/>
    <x v="30"/>
    <n v="130"/>
    <n v="130"/>
    <n v="0"/>
    <x v="1"/>
    <n v="130"/>
    <n v="130"/>
    <n v="0"/>
  </r>
  <r>
    <s v="202 PLAN RASHODA"/>
    <s v="238 ZNANOST I TEHNOLOŠKI RAZVOJ"/>
    <s v="23801 ULAGANJE U ZNANSTVENO ISTRAŽIVAČKU DJELATNOST"/>
    <x v="4"/>
    <x v="14"/>
    <n v="0"/>
    <n v="4.1500000000000004"/>
    <n v="0"/>
    <x v="4"/>
    <n v="0"/>
    <n v="4.1500000000000004"/>
    <n v="0"/>
  </r>
  <r>
    <s v="202 PLAN RASHODA"/>
    <s v="238 ZNANOST I TEHNOLOŠKI RAZVOJ"/>
    <s v="23801 ULAGANJE U ZNANSTVENO ISTRAŽIVAČKU DJELATNOST"/>
    <x v="4"/>
    <x v="16"/>
    <n v="62121"/>
    <n v="118316.91"/>
    <n v="0"/>
    <x v="1"/>
    <n v="37121"/>
    <n v="79486.16"/>
    <n v="0"/>
  </r>
  <r>
    <s v="202 PLAN RASHODA"/>
    <s v="238 ZNANOST I TEHNOLOŠKI RAZVOJ"/>
    <s v="23801 ULAGANJE U ZNANSTVENO ISTRAŽIVAČKU DJELATNOST"/>
    <x v="4"/>
    <x v="16"/>
    <n v="0"/>
    <n v="0"/>
    <n v="0"/>
    <x v="4"/>
    <n v="25000"/>
    <n v="38830.75"/>
    <n v="0"/>
  </r>
  <r>
    <s v="202 PLAN RASHODA"/>
    <s v="238 ZNANOST I TEHNOLOŠKI RAZVOJ"/>
    <s v="23801 ULAGANJE U ZNANSTVENO ISTRAŽIVAČKU DJELATNOST"/>
    <x v="4"/>
    <x v="41"/>
    <n v="89209"/>
    <n v="0"/>
    <n v="0"/>
    <x v="1"/>
    <n v="89209"/>
    <n v="0"/>
    <n v="0"/>
  </r>
  <r>
    <s v="202 PLAN RASHODA"/>
    <s v="238 ZNANOST I TEHNOLOŠKI RAZVOJ"/>
    <s v="23801 ULAGANJE U ZNANSTVENO ISTRAŽIVAČKU DJELATNOST"/>
    <x v="4"/>
    <x v="43"/>
    <n v="1500"/>
    <n v="0"/>
    <n v="0"/>
    <x v="4"/>
    <n v="1500"/>
    <n v="0"/>
    <n v="0"/>
  </r>
  <r>
    <s v="202 PLAN RASHODA"/>
    <s v="238 ZNANOST I TEHNOLOŠKI RAZVOJ"/>
    <s v="23801 ULAGANJE U ZNANSTVENO ISTRAŽIVAČKU DJELATNOST"/>
    <x v="5"/>
    <x v="0"/>
    <n v="18000"/>
    <n v="17954.89"/>
    <n v="0"/>
    <x v="2"/>
    <n v="18000"/>
    <n v="14912.57"/>
    <n v="0"/>
  </r>
  <r>
    <s v="202 PLAN RASHODA"/>
    <s v="238 ZNANOST I TEHNOLOŠKI RAZVOJ"/>
    <s v="23801 ULAGANJE U ZNANSTVENO ISTRAŽIVAČKU DJELATNOST"/>
    <x v="5"/>
    <x v="0"/>
    <n v="0"/>
    <n v="0"/>
    <n v="0"/>
    <x v="3"/>
    <n v="0"/>
    <n v="3042.32"/>
    <n v="0"/>
  </r>
  <r>
    <s v="202 PLAN RASHODA"/>
    <s v="238 ZNANOST I TEHNOLOŠKI RAZVOJ"/>
    <s v="23801 ULAGANJE U ZNANSTVENO ISTRAŽIVAČKU DJELATNOST"/>
    <x v="5"/>
    <x v="2"/>
    <n v="2750"/>
    <n v="2783"/>
    <n v="0"/>
    <x v="2"/>
    <n v="2750"/>
    <n v="2783"/>
    <n v="0"/>
  </r>
  <r>
    <s v="202 PLAN RASHODA"/>
    <s v="238 ZNANOST I TEHNOLOŠKI RAZVOJ"/>
    <s v="23801 ULAGANJE U ZNANSTVENO ISTRAŽIVAČKU DJELATNOST"/>
    <x v="5"/>
    <x v="3"/>
    <n v="300"/>
    <n v="305.26"/>
    <n v="0"/>
    <x v="2"/>
    <n v="300"/>
    <n v="305.26"/>
    <n v="0"/>
  </r>
  <r>
    <s v="202 PLAN RASHODA"/>
    <s v="238 ZNANOST I TEHNOLOŠKI RAZVOJ"/>
    <s v="23801 ULAGANJE U ZNANSTVENO ISTRAŽIVAČKU DJELATNOST"/>
    <x v="5"/>
    <x v="10"/>
    <n v="14000"/>
    <n v="28312.21"/>
    <n v="0"/>
    <x v="2"/>
    <n v="3591"/>
    <n v="0"/>
    <n v="0"/>
  </r>
  <r>
    <s v="202 PLAN RASHODA"/>
    <s v="238 ZNANOST I TEHNOLOŠKI RAZVOJ"/>
    <s v="23801 ULAGANJE U ZNANSTVENO ISTRAŽIVAČKU DJELATNOST"/>
    <x v="5"/>
    <x v="10"/>
    <n v="0"/>
    <n v="0"/>
    <n v="0"/>
    <x v="3"/>
    <n v="10409"/>
    <n v="28312.21"/>
    <n v="0"/>
  </r>
  <r>
    <s v="202 PLAN RASHODA"/>
    <s v="238 ZNANOST I TEHNOLOŠKI RAZVOJ"/>
    <s v="23801 ULAGANJE U ZNANSTVENO ISTRAŽIVAČKU DJELATNOST"/>
    <x v="5"/>
    <x v="11"/>
    <n v="21000"/>
    <n v="21025"/>
    <n v="0"/>
    <x v="3"/>
    <n v="21000"/>
    <n v="0"/>
    <n v="0"/>
  </r>
  <r>
    <s v="202 PLAN RASHODA"/>
    <s v="238 ZNANOST I TEHNOLOŠKI RAZVOJ"/>
    <s v="23801 ULAGANJE U ZNANSTVENO ISTRAŽIVAČKU DJELATNOST"/>
    <x v="5"/>
    <x v="11"/>
    <n v="0"/>
    <n v="0"/>
    <n v="0"/>
    <x v="2"/>
    <n v="0"/>
    <n v="21025"/>
    <n v="0"/>
  </r>
  <r>
    <s v="202 PLAN RASHODA"/>
    <s v="238 ZNANOST I TEHNOLOŠKI RAZVOJ"/>
    <s v="23801 ULAGANJE U ZNANSTVENO ISTRAŽIVAČKU DJELATNOST"/>
    <x v="6"/>
    <x v="9"/>
    <n v="0"/>
    <n v="10900"/>
    <n v="0"/>
    <x v="2"/>
    <n v="0"/>
    <n v="10900"/>
    <n v="0"/>
  </r>
  <r>
    <s v="202 PLAN RASHODA"/>
    <s v="238 ZNANOST I TEHNOLOŠKI RAZVOJ"/>
    <s v="23801 ULAGANJE U ZNANSTVENO ISTRAŽIVAČKU DJELATNOST"/>
    <x v="6"/>
    <x v="10"/>
    <n v="0"/>
    <n v="785.81"/>
    <n v="0"/>
    <x v="2"/>
    <n v="0"/>
    <n v="785.81"/>
    <n v="0"/>
  </r>
  <r>
    <s v="202 PLAN RASHODA"/>
    <s v="238 ZNANOST I TEHNOLOŠKI RAZVOJ"/>
    <s v="23801 ULAGANJE U ZNANSTVENO ISTRAŽIVAČKU DJELATNOST"/>
    <x v="6"/>
    <x v="26"/>
    <n v="0"/>
    <n v="13999.11"/>
    <n v="0"/>
    <x v="2"/>
    <n v="0"/>
    <n v="13999.11"/>
    <n v="0"/>
  </r>
  <r>
    <s v="202 PLAN RASHODA"/>
    <s v="238 ZNANOST I TEHNOLOŠKI RAZVOJ"/>
    <s v="23801 ULAGANJE U ZNANSTVENO ISTRAŽIVAČKU DJELATNOST"/>
    <x v="6"/>
    <x v="12"/>
    <n v="0"/>
    <n v="127746.4"/>
    <n v="0"/>
    <x v="2"/>
    <n v="0"/>
    <n v="127746.4"/>
    <n v="0"/>
  </r>
  <r>
    <s v="202 PLAN RASHODA"/>
    <s v="238 ZNANOST I TEHNOLOŠKI RAZVOJ"/>
    <s v="23801 ULAGANJE U ZNANSTVENO ISTRAŽIVAČKU DJELATNOST"/>
    <x v="6"/>
    <x v="14"/>
    <n v="0"/>
    <n v="5.39"/>
    <n v="0"/>
    <x v="2"/>
    <n v="0"/>
    <n v="5.39"/>
    <n v="0"/>
  </r>
  <r>
    <s v="202 PLAN RASHODA"/>
    <s v="238 ZNANOST I TEHNOLOŠKI RAZVOJ"/>
    <s v="23801 ULAGANJE U ZNANSTVENO ISTRAŽIVAČKU DJELATNOST"/>
    <x v="6"/>
    <x v="34"/>
    <n v="0"/>
    <n v="50000"/>
    <n v="0"/>
    <x v="2"/>
    <n v="0"/>
    <n v="50000"/>
    <n v="0"/>
  </r>
  <r>
    <s v="202 PLAN RASHODA"/>
    <s v="238 ZNANOST I TEHNOLOŠKI RAZVOJ"/>
    <s v="23801 ULAGANJE U ZNANSTVENO ISTRAŽIVAČKU DJELATNOST"/>
    <x v="7"/>
    <x v="0"/>
    <n v="6500"/>
    <n v="0"/>
    <n v="0"/>
    <x v="3"/>
    <n v="6500"/>
    <n v="0"/>
    <n v="0"/>
  </r>
  <r>
    <s v="202 PLAN RASHODA"/>
    <s v="238 ZNANOST I TEHNOLOŠKI RAZVOJ"/>
    <s v="23801 ULAGANJE U ZNANSTVENO ISTRAŽIVAČKU DJELATNOST"/>
    <x v="7"/>
    <x v="2"/>
    <n v="1000"/>
    <n v="0"/>
    <n v="0"/>
    <x v="3"/>
    <n v="1000"/>
    <n v="0"/>
    <n v="0"/>
  </r>
  <r>
    <s v="202 PLAN RASHODA"/>
    <s v="238 ZNANOST I TEHNOLOŠKI RAZVOJ"/>
    <s v="23801 ULAGANJE U ZNANSTVENO ISTRAŽIVAČKU DJELATNOST"/>
    <x v="7"/>
    <x v="10"/>
    <n v="17500"/>
    <n v="15683.73"/>
    <n v="0"/>
    <x v="3"/>
    <n v="17500"/>
    <n v="15683.73"/>
    <n v="0"/>
  </r>
  <r>
    <s v="202 PLAN RASHODA"/>
    <s v="238 ZNANOST I TEHNOLOŠKI RAZVOJ"/>
    <s v="23801 ULAGANJE U ZNANSTVENO ISTRAŽIVAČKU DJELATNOST"/>
    <x v="7"/>
    <x v="11"/>
    <n v="11000"/>
    <n v="5425.88"/>
    <n v="0"/>
    <x v="3"/>
    <n v="11000"/>
    <n v="5425.8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FINANCIJSKI PLAN 2017." updatedVersion="3" minRefreshableVersion="3" showCalcMbrs="0" useAutoFormatting="1" itemPrintTitles="1" createdVersion="3" indent="0" outline="1" outlineData="1" multipleFieldFilters="0">
  <location ref="A3:C50" firstHeaderRow="1" firstDataRow="2" firstDataCol="1"/>
  <pivotFields count="12">
    <pivotField showAll="0"/>
    <pivotField showAll="0"/>
    <pivotField showAll="0"/>
    <pivotField showAll="0">
      <items count="9">
        <item x="1"/>
        <item x="2"/>
        <item x="4"/>
        <item x="5"/>
        <item x="6"/>
        <item x="7"/>
        <item x="3"/>
        <item x="0"/>
        <item t="default"/>
      </items>
    </pivotField>
    <pivotField axis="axisRow" showAll="0">
      <items count="46">
        <item x="0"/>
        <item x="1"/>
        <item x="2"/>
        <item x="3"/>
        <item x="4"/>
        <item x="5"/>
        <item x="6"/>
        <item x="7"/>
        <item x="18"/>
        <item x="19"/>
        <item x="20"/>
        <item x="21"/>
        <item x="8"/>
        <item x="22"/>
        <item x="23"/>
        <item x="24"/>
        <item x="9"/>
        <item x="17"/>
        <item x="10"/>
        <item x="25"/>
        <item x="11"/>
        <item x="26"/>
        <item x="27"/>
        <item x="12"/>
        <item x="28"/>
        <item x="13"/>
        <item x="29"/>
        <item x="30"/>
        <item x="14"/>
        <item x="31"/>
        <item x="32"/>
        <item x="15"/>
        <item x="33"/>
        <item x="34"/>
        <item x="35"/>
        <item x="36"/>
        <item x="16"/>
        <item x="37"/>
        <item x="38"/>
        <item x="39"/>
        <item x="40"/>
        <item x="41"/>
        <item x="42"/>
        <item x="43"/>
        <item x="44"/>
        <item t="default"/>
      </items>
    </pivotField>
    <pivotField numFmtId="4" showAll="0"/>
    <pivotField numFmtId="4" showAll="0"/>
    <pivotField numFmtId="4" showAll="0"/>
    <pivotField showAll="0">
      <items count="8">
        <item x="5"/>
        <item x="1"/>
        <item x="3"/>
        <item x="4"/>
        <item x="0"/>
        <item x="6"/>
        <item x="2"/>
        <item t="default"/>
      </items>
    </pivotField>
    <pivotField dataField="1" numFmtId="4" showAll="0"/>
    <pivotField dataField="1" numFmtId="4" showAll="0"/>
    <pivotField numFmtId="4" showAll="0"/>
  </pivotFields>
  <rowFields count="1">
    <field x="4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lanirani iznos2" fld="9" baseField="0" baseItem="0"/>
    <dataField name="Sum of Realizirani iznos2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3"/>
  <sheetViews>
    <sheetView workbookViewId="0">
      <selection activeCell="E30" sqref="E30"/>
    </sheetView>
  </sheetViews>
  <sheetFormatPr defaultColWidth="16.85546875" defaultRowHeight="15"/>
  <cols>
    <col min="1" max="1" width="16.85546875" style="4"/>
    <col min="3" max="3" width="16.85546875" style="8"/>
    <col min="4" max="4" width="16.85546875" style="5"/>
    <col min="6" max="8" width="16.85546875" style="11"/>
    <col min="10" max="12" width="16.85546875" style="11"/>
  </cols>
  <sheetData>
    <row r="1" spans="1:12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2">
      <c r="A2" s="6"/>
      <c r="B2" s="2"/>
      <c r="C2" s="6"/>
      <c r="D2" s="3"/>
      <c r="E2" s="7"/>
      <c r="F2" s="10"/>
      <c r="G2" s="10"/>
    </row>
    <row r="3" spans="1:12">
      <c r="A3" s="12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10" t="s">
        <v>8</v>
      </c>
      <c r="I3" s="13" t="s">
        <v>9</v>
      </c>
      <c r="J3" s="10" t="s">
        <v>10</v>
      </c>
      <c r="K3" s="10" t="s">
        <v>11</v>
      </c>
      <c r="L3" s="10" t="s">
        <v>12</v>
      </c>
    </row>
    <row r="4" spans="1:12">
      <c r="A4" t="s">
        <v>13</v>
      </c>
      <c r="B4" t="s">
        <v>14</v>
      </c>
      <c r="C4" t="s">
        <v>15</v>
      </c>
      <c r="D4" t="s">
        <v>16</v>
      </c>
      <c r="E4" t="s">
        <v>17</v>
      </c>
      <c r="F4" s="14">
        <v>395000</v>
      </c>
      <c r="G4" s="14">
        <v>653178.09</v>
      </c>
      <c r="H4" s="14">
        <v>0</v>
      </c>
      <c r="I4" t="s">
        <v>18</v>
      </c>
      <c r="J4" s="14">
        <v>88000</v>
      </c>
      <c r="K4" s="14">
        <v>175381.91</v>
      </c>
      <c r="L4" s="14">
        <v>0</v>
      </c>
    </row>
    <row r="5" spans="1:1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s="14">
        <v>0</v>
      </c>
      <c r="G5" s="14">
        <v>0</v>
      </c>
      <c r="H5" s="14">
        <v>0</v>
      </c>
      <c r="I5" t="s">
        <v>24</v>
      </c>
      <c r="J5" s="14">
        <v>0</v>
      </c>
      <c r="K5" s="14">
        <v>100929.11</v>
      </c>
      <c r="L5" s="14">
        <v>0</v>
      </c>
    </row>
    <row r="6" spans="1:12">
      <c r="A6" t="s">
        <v>25</v>
      </c>
      <c r="B6" t="s">
        <v>26</v>
      </c>
      <c r="C6" t="s">
        <v>27</v>
      </c>
      <c r="D6" t="s">
        <v>28</v>
      </c>
      <c r="E6" t="s">
        <v>29</v>
      </c>
      <c r="F6" s="14">
        <v>0</v>
      </c>
      <c r="G6" s="14">
        <v>0</v>
      </c>
      <c r="H6" s="14">
        <v>0</v>
      </c>
      <c r="I6" t="s">
        <v>30</v>
      </c>
      <c r="J6" s="14">
        <v>307000</v>
      </c>
      <c r="K6" s="14">
        <v>376867.07</v>
      </c>
      <c r="L6" s="14">
        <v>0</v>
      </c>
    </row>
    <row r="7" spans="1:12">
      <c r="A7" t="s">
        <v>31</v>
      </c>
      <c r="B7" t="s">
        <v>32</v>
      </c>
      <c r="C7" t="s">
        <v>33</v>
      </c>
      <c r="D7" t="s">
        <v>34</v>
      </c>
      <c r="E7" t="s">
        <v>35</v>
      </c>
      <c r="F7" s="14">
        <v>2500</v>
      </c>
      <c r="G7" s="14">
        <v>2500</v>
      </c>
      <c r="H7" s="14">
        <v>0</v>
      </c>
      <c r="I7" t="s">
        <v>36</v>
      </c>
      <c r="J7" s="14">
        <v>2500</v>
      </c>
      <c r="K7" s="14">
        <v>2500</v>
      </c>
      <c r="L7" s="14">
        <v>0</v>
      </c>
    </row>
    <row r="8" spans="1:12">
      <c r="A8" t="s">
        <v>37</v>
      </c>
      <c r="B8" t="s">
        <v>38</v>
      </c>
      <c r="C8" t="s">
        <v>39</v>
      </c>
      <c r="D8" t="s">
        <v>40</v>
      </c>
      <c r="E8" t="s">
        <v>41</v>
      </c>
      <c r="F8" s="14">
        <v>73600</v>
      </c>
      <c r="G8" s="14">
        <v>101242.6</v>
      </c>
      <c r="H8" s="14">
        <v>0</v>
      </c>
      <c r="I8" t="s">
        <v>42</v>
      </c>
      <c r="J8" s="14">
        <v>60000</v>
      </c>
      <c r="K8" s="14">
        <v>58414.41</v>
      </c>
      <c r="L8" s="14">
        <v>0</v>
      </c>
    </row>
    <row r="9" spans="1:12">
      <c r="A9" t="s">
        <v>43</v>
      </c>
      <c r="B9" t="s">
        <v>44</v>
      </c>
      <c r="C9" t="s">
        <v>45</v>
      </c>
      <c r="D9" t="s">
        <v>46</v>
      </c>
      <c r="E9" t="s">
        <v>47</v>
      </c>
      <c r="F9" s="14">
        <v>0</v>
      </c>
      <c r="G9" s="14">
        <v>0</v>
      </c>
      <c r="H9" s="14">
        <v>0</v>
      </c>
      <c r="I9" t="s">
        <v>48</v>
      </c>
      <c r="J9" s="14">
        <v>13600</v>
      </c>
      <c r="K9" s="14">
        <v>27184.19</v>
      </c>
      <c r="L9" s="14">
        <v>0</v>
      </c>
    </row>
    <row r="10" spans="1:12">
      <c r="A10" t="s">
        <v>49</v>
      </c>
      <c r="B10" t="s">
        <v>50</v>
      </c>
      <c r="C10" t="s">
        <v>51</v>
      </c>
      <c r="D10" t="s">
        <v>52</v>
      </c>
      <c r="E10" t="s">
        <v>53</v>
      </c>
      <c r="F10" s="14">
        <v>0</v>
      </c>
      <c r="G10" s="14">
        <v>0</v>
      </c>
      <c r="H10" s="14">
        <v>0</v>
      </c>
      <c r="I10" t="s">
        <v>54</v>
      </c>
      <c r="J10" s="14">
        <v>0</v>
      </c>
      <c r="K10" s="14">
        <v>15644</v>
      </c>
      <c r="L10" s="14">
        <v>0</v>
      </c>
    </row>
    <row r="11" spans="1:12">
      <c r="A11" t="s">
        <v>55</v>
      </c>
      <c r="B11" t="s">
        <v>56</v>
      </c>
      <c r="C11" t="s">
        <v>57</v>
      </c>
      <c r="D11" t="s">
        <v>58</v>
      </c>
      <c r="E11" t="s">
        <v>59</v>
      </c>
      <c r="F11" s="14">
        <v>7700</v>
      </c>
      <c r="G11" s="14">
        <v>11104.04</v>
      </c>
      <c r="H11" s="14">
        <v>0</v>
      </c>
      <c r="I11" t="s">
        <v>60</v>
      </c>
      <c r="J11" s="14">
        <v>0</v>
      </c>
      <c r="K11" s="14">
        <v>1715.79</v>
      </c>
      <c r="L11" s="14">
        <v>0</v>
      </c>
    </row>
    <row r="12" spans="1:12">
      <c r="A12" t="s">
        <v>61</v>
      </c>
      <c r="B12" t="s">
        <v>62</v>
      </c>
      <c r="C12" t="s">
        <v>63</v>
      </c>
      <c r="D12" t="s">
        <v>64</v>
      </c>
      <c r="E12" t="s">
        <v>65</v>
      </c>
      <c r="F12" s="14">
        <v>0</v>
      </c>
      <c r="G12" s="14">
        <v>0</v>
      </c>
      <c r="H12" s="14">
        <v>0</v>
      </c>
      <c r="I12" t="s">
        <v>66</v>
      </c>
      <c r="J12" s="14">
        <v>1500</v>
      </c>
      <c r="K12" s="14">
        <v>2981.5</v>
      </c>
      <c r="L12" s="14">
        <v>0</v>
      </c>
    </row>
    <row r="13" spans="1:12">
      <c r="A13" t="s">
        <v>67</v>
      </c>
      <c r="B13" t="s">
        <v>68</v>
      </c>
      <c r="C13" t="s">
        <v>69</v>
      </c>
      <c r="D13" t="s">
        <v>70</v>
      </c>
      <c r="E13" t="s">
        <v>71</v>
      </c>
      <c r="F13" s="14">
        <v>0</v>
      </c>
      <c r="G13" s="14">
        <v>0</v>
      </c>
      <c r="H13" s="14">
        <v>0</v>
      </c>
      <c r="I13" t="s">
        <v>72</v>
      </c>
      <c r="J13" s="14">
        <v>6200</v>
      </c>
      <c r="K13" s="14">
        <v>6406.75</v>
      </c>
      <c r="L13" s="14">
        <v>0</v>
      </c>
    </row>
    <row r="14" spans="1:12">
      <c r="A14" t="s">
        <v>73</v>
      </c>
      <c r="B14" t="s">
        <v>74</v>
      </c>
      <c r="C14" t="s">
        <v>75</v>
      </c>
      <c r="D14" t="s">
        <v>76</v>
      </c>
      <c r="E14" t="s">
        <v>77</v>
      </c>
      <c r="F14" s="14">
        <v>40200</v>
      </c>
      <c r="G14" s="14">
        <v>59643.65</v>
      </c>
      <c r="H14" s="14">
        <v>0</v>
      </c>
      <c r="I14" t="s">
        <v>78</v>
      </c>
      <c r="J14" s="14">
        <v>30000</v>
      </c>
      <c r="K14" s="14">
        <v>51884.76</v>
      </c>
      <c r="L14" s="14">
        <v>0</v>
      </c>
    </row>
    <row r="15" spans="1:12">
      <c r="A15" t="s">
        <v>79</v>
      </c>
      <c r="B15" t="s">
        <v>80</v>
      </c>
      <c r="C15" t="s">
        <v>81</v>
      </c>
      <c r="D15" t="s">
        <v>82</v>
      </c>
      <c r="E15" t="s">
        <v>83</v>
      </c>
      <c r="F15" s="14">
        <v>0</v>
      </c>
      <c r="G15" s="14">
        <v>0</v>
      </c>
      <c r="H15" s="14">
        <v>0</v>
      </c>
      <c r="I15" t="s">
        <v>84</v>
      </c>
      <c r="J15" s="14">
        <v>10200</v>
      </c>
      <c r="K15" s="14">
        <v>7758.89</v>
      </c>
      <c r="L15" s="14">
        <v>0</v>
      </c>
    </row>
    <row r="16" spans="1:12">
      <c r="A16" t="s">
        <v>85</v>
      </c>
      <c r="B16" t="s">
        <v>86</v>
      </c>
      <c r="C16" t="s">
        <v>87</v>
      </c>
      <c r="D16" t="s">
        <v>88</v>
      </c>
      <c r="E16" t="s">
        <v>89</v>
      </c>
      <c r="F16" s="14">
        <v>2500</v>
      </c>
      <c r="G16" s="14">
        <v>2511.63</v>
      </c>
      <c r="H16" s="14">
        <v>0</v>
      </c>
      <c r="I16" t="s">
        <v>90</v>
      </c>
      <c r="J16" s="14">
        <v>2500</v>
      </c>
      <c r="K16" s="14">
        <v>2511.63</v>
      </c>
      <c r="L16" s="14">
        <v>0</v>
      </c>
    </row>
    <row r="17" spans="1:12">
      <c r="A17" t="s">
        <v>91</v>
      </c>
      <c r="B17" t="s">
        <v>92</v>
      </c>
      <c r="C17" t="s">
        <v>93</v>
      </c>
      <c r="D17" t="s">
        <v>94</v>
      </c>
      <c r="E17" t="s">
        <v>95</v>
      </c>
      <c r="F17" s="14">
        <v>1900</v>
      </c>
      <c r="G17" s="14">
        <v>0</v>
      </c>
      <c r="H17" s="14">
        <v>0</v>
      </c>
      <c r="I17" t="s">
        <v>96</v>
      </c>
      <c r="J17" s="14">
        <v>1900</v>
      </c>
      <c r="K17" s="14">
        <v>0</v>
      </c>
      <c r="L17" s="14">
        <v>0</v>
      </c>
    </row>
    <row r="18" spans="1:12">
      <c r="A18" t="s">
        <v>97</v>
      </c>
      <c r="B18" t="s">
        <v>98</v>
      </c>
      <c r="C18" t="s">
        <v>99</v>
      </c>
      <c r="D18" t="s">
        <v>100</v>
      </c>
      <c r="E18" t="s">
        <v>101</v>
      </c>
      <c r="F18" s="14">
        <v>500</v>
      </c>
      <c r="G18" s="14">
        <v>250</v>
      </c>
      <c r="H18" s="14">
        <v>0</v>
      </c>
      <c r="I18" t="s">
        <v>102</v>
      </c>
      <c r="J18" s="14">
        <v>500</v>
      </c>
      <c r="K18" s="14">
        <v>0</v>
      </c>
      <c r="L18" s="14">
        <v>0</v>
      </c>
    </row>
    <row r="19" spans="1:12">
      <c r="A19" t="s">
        <v>103</v>
      </c>
      <c r="B19" t="s">
        <v>104</v>
      </c>
      <c r="C19" t="s">
        <v>105</v>
      </c>
      <c r="D19" t="s">
        <v>106</v>
      </c>
      <c r="E19" t="s">
        <v>107</v>
      </c>
      <c r="F19" s="14">
        <v>0</v>
      </c>
      <c r="G19" s="14">
        <v>0</v>
      </c>
      <c r="H19" s="14">
        <v>0</v>
      </c>
      <c r="I19" t="s">
        <v>108</v>
      </c>
      <c r="J19" s="14">
        <v>0</v>
      </c>
      <c r="K19" s="14">
        <v>250</v>
      </c>
      <c r="L19" s="14">
        <v>0</v>
      </c>
    </row>
    <row r="20" spans="1:12">
      <c r="A20" t="s">
        <v>109</v>
      </c>
      <c r="B20" t="s">
        <v>110</v>
      </c>
      <c r="C20" t="s">
        <v>111</v>
      </c>
      <c r="D20" t="s">
        <v>112</v>
      </c>
      <c r="E20" t="s">
        <v>113</v>
      </c>
      <c r="F20" s="14">
        <v>1000</v>
      </c>
      <c r="G20" s="14">
        <v>675.85</v>
      </c>
      <c r="H20" s="14">
        <v>0</v>
      </c>
      <c r="I20" t="s">
        <v>114</v>
      </c>
      <c r="J20" s="14">
        <v>1000</v>
      </c>
      <c r="K20" s="14">
        <v>675.85</v>
      </c>
      <c r="L20" s="14">
        <v>0</v>
      </c>
    </row>
    <row r="21" spans="1:12">
      <c r="A21" t="s">
        <v>115</v>
      </c>
      <c r="B21" t="s">
        <v>116</v>
      </c>
      <c r="C21" t="s">
        <v>117</v>
      </c>
      <c r="D21" t="s">
        <v>118</v>
      </c>
      <c r="E21" t="s">
        <v>119</v>
      </c>
      <c r="F21" s="14">
        <v>4300</v>
      </c>
      <c r="G21" s="14">
        <v>0</v>
      </c>
      <c r="H21" s="14">
        <v>0</v>
      </c>
      <c r="I21" t="s">
        <v>120</v>
      </c>
      <c r="J21" s="14">
        <v>4300</v>
      </c>
      <c r="K21" s="14">
        <v>0</v>
      </c>
      <c r="L21" s="14">
        <v>0</v>
      </c>
    </row>
    <row r="22" spans="1:12">
      <c r="A22" t="s">
        <v>121</v>
      </c>
      <c r="B22" t="s">
        <v>122</v>
      </c>
      <c r="C22" t="s">
        <v>123</v>
      </c>
      <c r="D22" t="s">
        <v>124</v>
      </c>
      <c r="E22" t="s">
        <v>125</v>
      </c>
      <c r="F22" s="14">
        <v>6000</v>
      </c>
      <c r="G22" s="14">
        <v>3850</v>
      </c>
      <c r="H22" s="14">
        <v>0</v>
      </c>
      <c r="I22" t="s">
        <v>126</v>
      </c>
      <c r="J22" s="14">
        <v>4000</v>
      </c>
      <c r="K22" s="14">
        <v>3850</v>
      </c>
      <c r="L22" s="14">
        <v>0</v>
      </c>
    </row>
    <row r="23" spans="1:12">
      <c r="A23" t="s">
        <v>127</v>
      </c>
      <c r="B23" t="s">
        <v>128</v>
      </c>
      <c r="C23" t="s">
        <v>129</v>
      </c>
      <c r="D23" t="s">
        <v>130</v>
      </c>
      <c r="E23" t="s">
        <v>131</v>
      </c>
      <c r="F23" s="14">
        <v>0</v>
      </c>
      <c r="G23" s="14">
        <v>0</v>
      </c>
      <c r="H23" s="14">
        <v>0</v>
      </c>
      <c r="I23" t="s">
        <v>132</v>
      </c>
      <c r="J23" s="14">
        <v>2000</v>
      </c>
      <c r="K23" s="14">
        <v>0</v>
      </c>
      <c r="L23" s="14">
        <v>0</v>
      </c>
    </row>
    <row r="24" spans="1:12">
      <c r="A24" t="s">
        <v>133</v>
      </c>
      <c r="B24" t="s">
        <v>134</v>
      </c>
      <c r="C24" t="s">
        <v>135</v>
      </c>
      <c r="D24" t="s">
        <v>136</v>
      </c>
      <c r="E24" t="s">
        <v>137</v>
      </c>
      <c r="F24" s="14">
        <v>1000</v>
      </c>
      <c r="G24" s="14">
        <v>562.5</v>
      </c>
      <c r="H24" s="14">
        <v>0</v>
      </c>
      <c r="I24" t="s">
        <v>138</v>
      </c>
      <c r="J24" s="14">
        <v>1000</v>
      </c>
      <c r="K24" s="14">
        <v>562.5</v>
      </c>
      <c r="L24" s="14">
        <v>0</v>
      </c>
    </row>
    <row r="25" spans="1:12">
      <c r="A25" t="s">
        <v>139</v>
      </c>
      <c r="B25" t="s">
        <v>140</v>
      </c>
      <c r="C25" t="s">
        <v>141</v>
      </c>
      <c r="D25" t="s">
        <v>142</v>
      </c>
      <c r="E25" t="s">
        <v>143</v>
      </c>
      <c r="F25" s="14">
        <v>12600</v>
      </c>
      <c r="G25" s="14">
        <v>9286.5</v>
      </c>
      <c r="H25" s="14">
        <v>0</v>
      </c>
      <c r="I25" t="s">
        <v>144</v>
      </c>
      <c r="J25" s="14">
        <v>5400</v>
      </c>
      <c r="K25" s="14">
        <v>5309</v>
      </c>
      <c r="L25" s="14">
        <v>0</v>
      </c>
    </row>
    <row r="26" spans="1:12">
      <c r="A26" t="s">
        <v>145</v>
      </c>
      <c r="B26" t="s">
        <v>146</v>
      </c>
      <c r="C26" t="s">
        <v>147</v>
      </c>
      <c r="D26" t="s">
        <v>148</v>
      </c>
      <c r="E26" t="s">
        <v>149</v>
      </c>
      <c r="F26" s="14">
        <v>0</v>
      </c>
      <c r="G26" s="14">
        <v>0</v>
      </c>
      <c r="H26" s="14">
        <v>0</v>
      </c>
      <c r="I26" t="s">
        <v>150</v>
      </c>
      <c r="J26" s="14">
        <v>7200</v>
      </c>
      <c r="K26" s="14">
        <v>3977.5</v>
      </c>
      <c r="L26" s="14">
        <v>0</v>
      </c>
    </row>
    <row r="27" spans="1:12">
      <c r="A27" t="s">
        <v>151</v>
      </c>
      <c r="B27" t="s">
        <v>152</v>
      </c>
      <c r="C27" t="s">
        <v>153</v>
      </c>
      <c r="D27" t="s">
        <v>154</v>
      </c>
      <c r="E27" t="s">
        <v>155</v>
      </c>
      <c r="F27" s="14">
        <v>100</v>
      </c>
      <c r="G27" s="14">
        <v>50</v>
      </c>
      <c r="H27" s="14">
        <v>0</v>
      </c>
      <c r="I27" t="s">
        <v>156</v>
      </c>
      <c r="J27" s="14">
        <v>0</v>
      </c>
      <c r="K27" s="14">
        <v>50</v>
      </c>
      <c r="L27" s="14">
        <v>0</v>
      </c>
    </row>
    <row r="28" spans="1:12">
      <c r="A28" t="s">
        <v>157</v>
      </c>
      <c r="B28" t="s">
        <v>158</v>
      </c>
      <c r="C28" t="s">
        <v>159</v>
      </c>
      <c r="D28" t="s">
        <v>160</v>
      </c>
      <c r="E28" t="s">
        <v>161</v>
      </c>
      <c r="F28" s="14">
        <v>0</v>
      </c>
      <c r="G28" s="14">
        <v>0</v>
      </c>
      <c r="H28" s="14">
        <v>0</v>
      </c>
      <c r="I28" t="s">
        <v>162</v>
      </c>
      <c r="J28" s="14">
        <v>100</v>
      </c>
      <c r="K28" s="14">
        <v>0</v>
      </c>
      <c r="L28" s="14">
        <v>0</v>
      </c>
    </row>
    <row r="29" spans="1:12">
      <c r="A29" t="s">
        <v>163</v>
      </c>
      <c r="B29" t="s">
        <v>164</v>
      </c>
      <c r="C29" t="s">
        <v>165</v>
      </c>
      <c r="D29" t="s">
        <v>166</v>
      </c>
      <c r="E29" t="s">
        <v>167</v>
      </c>
      <c r="F29" s="14">
        <v>0</v>
      </c>
      <c r="G29" s="14">
        <v>15.57</v>
      </c>
      <c r="H29" s="14">
        <v>0</v>
      </c>
      <c r="I29" t="s">
        <v>168</v>
      </c>
      <c r="J29" s="14">
        <v>0</v>
      </c>
      <c r="K29" s="14">
        <v>15.57</v>
      </c>
      <c r="L29" s="14">
        <v>0</v>
      </c>
    </row>
    <row r="30" spans="1:12">
      <c r="A30" t="s">
        <v>169</v>
      </c>
      <c r="B30" t="s">
        <v>170</v>
      </c>
      <c r="C30" t="s">
        <v>171</v>
      </c>
      <c r="D30" t="s">
        <v>172</v>
      </c>
      <c r="E30" t="s">
        <v>173</v>
      </c>
      <c r="F30" s="14">
        <v>11400</v>
      </c>
      <c r="G30" s="14">
        <v>0</v>
      </c>
      <c r="H30" s="14">
        <v>0</v>
      </c>
      <c r="I30" t="s">
        <v>174</v>
      </c>
      <c r="J30" s="14">
        <v>11400</v>
      </c>
      <c r="K30" s="14">
        <v>0</v>
      </c>
      <c r="L30" s="14">
        <v>0</v>
      </c>
    </row>
    <row r="31" spans="1:12">
      <c r="A31" t="s">
        <v>175</v>
      </c>
      <c r="B31" t="s">
        <v>176</v>
      </c>
      <c r="C31" t="s">
        <v>177</v>
      </c>
      <c r="D31" t="s">
        <v>178</v>
      </c>
      <c r="E31" t="s">
        <v>179</v>
      </c>
      <c r="F31" s="14">
        <v>27000</v>
      </c>
      <c r="G31" s="14">
        <v>26098</v>
      </c>
      <c r="H31" s="14">
        <v>0</v>
      </c>
      <c r="I31" t="s">
        <v>180</v>
      </c>
      <c r="J31" s="14">
        <v>27000</v>
      </c>
      <c r="K31" s="14">
        <v>26098</v>
      </c>
      <c r="L31" s="14">
        <v>0</v>
      </c>
    </row>
    <row r="32" spans="1:12">
      <c r="A32" t="s">
        <v>181</v>
      </c>
      <c r="B32" t="s">
        <v>182</v>
      </c>
      <c r="C32" t="s">
        <v>183</v>
      </c>
      <c r="D32" t="s">
        <v>184</v>
      </c>
      <c r="E32" t="s">
        <v>185</v>
      </c>
      <c r="F32" s="14">
        <v>15323000</v>
      </c>
      <c r="G32" s="14">
        <v>15217683.58</v>
      </c>
      <c r="H32" s="14">
        <v>0</v>
      </c>
      <c r="I32" t="s">
        <v>186</v>
      </c>
      <c r="J32" s="14">
        <v>15323000</v>
      </c>
      <c r="K32" s="14">
        <v>15217683.58</v>
      </c>
      <c r="L32" s="14">
        <v>0</v>
      </c>
    </row>
    <row r="33" spans="1:12">
      <c r="A33" t="s">
        <v>187</v>
      </c>
      <c r="B33" t="s">
        <v>188</v>
      </c>
      <c r="C33" t="s">
        <v>189</v>
      </c>
      <c r="D33" t="s">
        <v>190</v>
      </c>
      <c r="E33" t="s">
        <v>191</v>
      </c>
      <c r="F33" s="14">
        <v>409210</v>
      </c>
      <c r="G33" s="14">
        <v>408384.63</v>
      </c>
      <c r="H33" s="14">
        <v>0</v>
      </c>
      <c r="I33" t="s">
        <v>192</v>
      </c>
      <c r="J33" s="14">
        <v>409210</v>
      </c>
      <c r="K33" s="14">
        <v>408384.63</v>
      </c>
      <c r="L33" s="14">
        <v>0</v>
      </c>
    </row>
    <row r="34" spans="1:12">
      <c r="A34" t="s">
        <v>193</v>
      </c>
      <c r="B34" t="s">
        <v>194</v>
      </c>
      <c r="C34" t="s">
        <v>195</v>
      </c>
      <c r="D34" t="s">
        <v>196</v>
      </c>
      <c r="E34" t="s">
        <v>197</v>
      </c>
      <c r="F34" s="14">
        <v>2360000</v>
      </c>
      <c r="G34" s="14">
        <v>2358428.75</v>
      </c>
      <c r="H34" s="14">
        <v>0</v>
      </c>
      <c r="I34" t="s">
        <v>198</v>
      </c>
      <c r="J34" s="14">
        <v>2360000</v>
      </c>
      <c r="K34" s="14">
        <v>2358428.75</v>
      </c>
      <c r="L34" s="14">
        <v>0</v>
      </c>
    </row>
    <row r="35" spans="1:12">
      <c r="A35" t="s">
        <v>199</v>
      </c>
      <c r="B35" t="s">
        <v>200</v>
      </c>
      <c r="C35" t="s">
        <v>201</v>
      </c>
      <c r="D35" t="s">
        <v>202</v>
      </c>
      <c r="E35" t="s">
        <v>203</v>
      </c>
      <c r="F35" s="14">
        <v>256000</v>
      </c>
      <c r="G35" s="14">
        <v>258625.02</v>
      </c>
      <c r="H35" s="14">
        <v>0</v>
      </c>
      <c r="I35" t="s">
        <v>204</v>
      </c>
      <c r="J35" s="14">
        <v>256000</v>
      </c>
      <c r="K35" s="14">
        <v>258625.02</v>
      </c>
      <c r="L35" s="14">
        <v>0</v>
      </c>
    </row>
    <row r="36" spans="1:12">
      <c r="A36" t="s">
        <v>205</v>
      </c>
      <c r="B36" t="s">
        <v>206</v>
      </c>
      <c r="C36" t="s">
        <v>207</v>
      </c>
      <c r="D36" t="s">
        <v>208</v>
      </c>
      <c r="E36" t="s">
        <v>209</v>
      </c>
      <c r="F36" s="14">
        <v>327853</v>
      </c>
      <c r="G36" s="14">
        <v>328699.65999999997</v>
      </c>
      <c r="H36" s="14">
        <v>0</v>
      </c>
      <c r="I36" t="s">
        <v>210</v>
      </c>
      <c r="J36" s="14">
        <v>327853</v>
      </c>
      <c r="K36" s="14">
        <v>328699.65999999997</v>
      </c>
      <c r="L36" s="14">
        <v>0</v>
      </c>
    </row>
    <row r="37" spans="1:12">
      <c r="A37" t="s">
        <v>211</v>
      </c>
      <c r="B37" t="s">
        <v>212</v>
      </c>
      <c r="C37" t="s">
        <v>213</v>
      </c>
      <c r="D37" t="s">
        <v>214</v>
      </c>
      <c r="E37" t="s">
        <v>215</v>
      </c>
      <c r="F37" s="14">
        <v>22770</v>
      </c>
      <c r="G37" s="14">
        <v>7500</v>
      </c>
      <c r="H37" s="14">
        <v>0</v>
      </c>
      <c r="I37" t="s">
        <v>216</v>
      </c>
      <c r="J37" s="14">
        <v>22770</v>
      </c>
      <c r="K37" s="14">
        <v>7500</v>
      </c>
      <c r="L37" s="14">
        <v>0</v>
      </c>
    </row>
    <row r="38" spans="1:12">
      <c r="A38" t="s">
        <v>217</v>
      </c>
      <c r="B38" t="s">
        <v>218</v>
      </c>
      <c r="C38" t="s">
        <v>219</v>
      </c>
      <c r="D38" t="s">
        <v>220</v>
      </c>
      <c r="E38" t="s">
        <v>221</v>
      </c>
      <c r="F38" s="14">
        <v>35240</v>
      </c>
      <c r="G38" s="14">
        <v>35240.400000000001</v>
      </c>
      <c r="H38" s="14">
        <v>0</v>
      </c>
      <c r="I38" t="s">
        <v>222</v>
      </c>
      <c r="J38" s="14">
        <v>35240</v>
      </c>
      <c r="K38" s="14">
        <v>35240.400000000001</v>
      </c>
      <c r="L38" s="14">
        <v>0</v>
      </c>
    </row>
    <row r="39" spans="1:12">
      <c r="A39" t="s">
        <v>223</v>
      </c>
      <c r="B39" t="s">
        <v>224</v>
      </c>
      <c r="C39" t="s">
        <v>225</v>
      </c>
      <c r="D39" t="s">
        <v>226</v>
      </c>
      <c r="E39" t="s">
        <v>227</v>
      </c>
      <c r="F39" s="14">
        <v>3900000</v>
      </c>
      <c r="G39" s="14">
        <v>3898921.02</v>
      </c>
      <c r="H39" s="14">
        <v>0</v>
      </c>
      <c r="I39" t="s">
        <v>228</v>
      </c>
      <c r="J39" s="14">
        <v>1970000</v>
      </c>
      <c r="K39" s="14">
        <v>1842681.88</v>
      </c>
      <c r="L39" s="14">
        <v>0</v>
      </c>
    </row>
    <row r="40" spans="1:12">
      <c r="A40" t="s">
        <v>229</v>
      </c>
      <c r="B40" t="s">
        <v>230</v>
      </c>
      <c r="C40" t="s">
        <v>231</v>
      </c>
      <c r="D40" t="s">
        <v>232</v>
      </c>
      <c r="E40" t="s">
        <v>233</v>
      </c>
      <c r="F40" s="14">
        <v>0</v>
      </c>
      <c r="G40" s="14">
        <v>0</v>
      </c>
      <c r="H40" s="14">
        <v>0</v>
      </c>
      <c r="I40" t="s">
        <v>234</v>
      </c>
      <c r="J40" s="14">
        <v>30000</v>
      </c>
      <c r="K40" s="14">
        <v>26877.14</v>
      </c>
      <c r="L40" s="14">
        <v>0</v>
      </c>
    </row>
    <row r="41" spans="1:12">
      <c r="A41" t="s">
        <v>235</v>
      </c>
      <c r="B41" t="s">
        <v>236</v>
      </c>
      <c r="C41" t="s">
        <v>237</v>
      </c>
      <c r="D41" t="s">
        <v>238</v>
      </c>
      <c r="E41" t="s">
        <v>239</v>
      </c>
      <c r="F41" s="14">
        <v>0</v>
      </c>
      <c r="G41" s="14">
        <v>0</v>
      </c>
      <c r="H41" s="14">
        <v>0</v>
      </c>
      <c r="I41" t="s">
        <v>240</v>
      </c>
      <c r="J41" s="14">
        <v>1900000</v>
      </c>
      <c r="K41" s="14">
        <v>2029362</v>
      </c>
      <c r="L41" s="14">
        <v>0</v>
      </c>
    </row>
    <row r="42" spans="1:12">
      <c r="A42" t="s">
        <v>241</v>
      </c>
      <c r="B42" t="s">
        <v>242</v>
      </c>
      <c r="C42" t="s">
        <v>243</v>
      </c>
      <c r="D42" t="s">
        <v>244</v>
      </c>
      <c r="E42" t="s">
        <v>245</v>
      </c>
      <c r="F42" s="14">
        <v>110000</v>
      </c>
      <c r="G42" s="14">
        <v>41260</v>
      </c>
      <c r="H42" s="14">
        <v>0</v>
      </c>
      <c r="I42" t="s">
        <v>246</v>
      </c>
      <c r="J42" s="14">
        <v>20000</v>
      </c>
      <c r="K42" s="14">
        <v>0</v>
      </c>
      <c r="L42" s="14">
        <v>0</v>
      </c>
    </row>
    <row r="43" spans="1:12">
      <c r="A43" t="s">
        <v>247</v>
      </c>
      <c r="B43" t="s">
        <v>248</v>
      </c>
      <c r="C43" t="s">
        <v>249</v>
      </c>
      <c r="D43" t="s">
        <v>250</v>
      </c>
      <c r="E43" t="s">
        <v>251</v>
      </c>
      <c r="F43" s="14">
        <v>0</v>
      </c>
      <c r="G43" s="14">
        <v>0</v>
      </c>
      <c r="H43" s="14">
        <v>0</v>
      </c>
      <c r="I43" t="s">
        <v>252</v>
      </c>
      <c r="J43" s="14">
        <v>90000</v>
      </c>
      <c r="K43" s="14">
        <v>41260</v>
      </c>
      <c r="L43" s="14">
        <v>0</v>
      </c>
    </row>
    <row r="44" spans="1:12">
      <c r="A44" t="s">
        <v>253</v>
      </c>
      <c r="B44" t="s">
        <v>254</v>
      </c>
      <c r="C44" t="s">
        <v>255</v>
      </c>
      <c r="D44" t="s">
        <v>256</v>
      </c>
      <c r="E44" t="s">
        <v>257</v>
      </c>
      <c r="F44" s="14">
        <v>590000</v>
      </c>
      <c r="G44" s="14">
        <v>605420.68999999994</v>
      </c>
      <c r="H44" s="14">
        <v>0</v>
      </c>
      <c r="I44" t="s">
        <v>258</v>
      </c>
      <c r="J44" s="14">
        <v>290000</v>
      </c>
      <c r="K44" s="14">
        <v>285956.63</v>
      </c>
      <c r="L44" s="14">
        <v>0</v>
      </c>
    </row>
    <row r="45" spans="1:12">
      <c r="A45" t="s">
        <v>259</v>
      </c>
      <c r="B45" t="s">
        <v>260</v>
      </c>
      <c r="C45" t="s">
        <v>261</v>
      </c>
      <c r="D45" t="s">
        <v>262</v>
      </c>
      <c r="E45" t="s">
        <v>263</v>
      </c>
      <c r="F45" s="14">
        <v>0</v>
      </c>
      <c r="G45" s="14">
        <v>0</v>
      </c>
      <c r="H45" s="14">
        <v>0</v>
      </c>
      <c r="I45" t="s">
        <v>264</v>
      </c>
      <c r="J45" s="14">
        <v>5000</v>
      </c>
      <c r="K45" s="14">
        <v>4165.95</v>
      </c>
      <c r="L45" s="14">
        <v>0</v>
      </c>
    </row>
    <row r="46" spans="1:12">
      <c r="A46" t="s">
        <v>265</v>
      </c>
      <c r="B46" t="s">
        <v>266</v>
      </c>
      <c r="C46" t="s">
        <v>267</v>
      </c>
      <c r="D46" t="s">
        <v>268</v>
      </c>
      <c r="E46" t="s">
        <v>269</v>
      </c>
      <c r="F46" s="14">
        <v>0</v>
      </c>
      <c r="G46" s="14">
        <v>0</v>
      </c>
      <c r="H46" s="14">
        <v>0</v>
      </c>
      <c r="I46" t="s">
        <v>270</v>
      </c>
      <c r="J46" s="14">
        <v>295000</v>
      </c>
      <c r="K46" s="14">
        <v>315298.11</v>
      </c>
      <c r="L46" s="14">
        <v>0</v>
      </c>
    </row>
    <row r="47" spans="1:12">
      <c r="A47" t="s">
        <v>271</v>
      </c>
      <c r="B47" t="s">
        <v>272</v>
      </c>
      <c r="C47" t="s">
        <v>273</v>
      </c>
      <c r="D47" t="s">
        <v>274</v>
      </c>
      <c r="E47" t="s">
        <v>275</v>
      </c>
      <c r="F47" s="14">
        <v>74000</v>
      </c>
      <c r="G47" s="14">
        <v>66319.070000000007</v>
      </c>
      <c r="H47" s="14">
        <v>0</v>
      </c>
      <c r="I47" t="s">
        <v>276</v>
      </c>
      <c r="J47" s="14">
        <v>2000</v>
      </c>
      <c r="K47" s="14">
        <v>456.92</v>
      </c>
      <c r="L47" s="14">
        <v>0</v>
      </c>
    </row>
    <row r="48" spans="1:12">
      <c r="A48" t="s">
        <v>277</v>
      </c>
      <c r="B48" t="s">
        <v>278</v>
      </c>
      <c r="C48" t="s">
        <v>279</v>
      </c>
      <c r="D48" t="s">
        <v>280</v>
      </c>
      <c r="E48" t="s">
        <v>281</v>
      </c>
      <c r="F48" s="14">
        <v>0</v>
      </c>
      <c r="G48" s="14">
        <v>0</v>
      </c>
      <c r="H48" s="14">
        <v>0</v>
      </c>
      <c r="I48" t="s">
        <v>282</v>
      </c>
      <c r="J48" s="14">
        <v>32000</v>
      </c>
      <c r="K48" s="14">
        <v>34499.24</v>
      </c>
      <c r="L48" s="14">
        <v>0</v>
      </c>
    </row>
    <row r="49" spans="1:12">
      <c r="A49" t="s">
        <v>283</v>
      </c>
      <c r="B49" t="s">
        <v>284</v>
      </c>
      <c r="C49" t="s">
        <v>285</v>
      </c>
      <c r="D49" t="s">
        <v>286</v>
      </c>
      <c r="E49" t="s">
        <v>287</v>
      </c>
      <c r="F49" s="14">
        <v>0</v>
      </c>
      <c r="G49" s="14">
        <v>0</v>
      </c>
      <c r="H49" s="14">
        <v>0</v>
      </c>
      <c r="I49" t="s">
        <v>288</v>
      </c>
      <c r="J49" s="14">
        <v>40000</v>
      </c>
      <c r="K49" s="14">
        <v>31362.91</v>
      </c>
      <c r="L49" s="14">
        <v>0</v>
      </c>
    </row>
    <row r="50" spans="1:12">
      <c r="A50" t="s">
        <v>289</v>
      </c>
      <c r="B50" t="s">
        <v>290</v>
      </c>
      <c r="C50" t="s">
        <v>291</v>
      </c>
      <c r="D50" t="s">
        <v>292</v>
      </c>
      <c r="E50" t="s">
        <v>293</v>
      </c>
      <c r="F50" s="14">
        <v>605000</v>
      </c>
      <c r="G50" s="14">
        <v>517468.38</v>
      </c>
      <c r="H50" s="14">
        <v>0</v>
      </c>
      <c r="I50" t="s">
        <v>294</v>
      </c>
      <c r="J50" s="14">
        <v>255000</v>
      </c>
      <c r="K50" s="14">
        <v>311773.65999999997</v>
      </c>
      <c r="L50" s="14">
        <v>0</v>
      </c>
    </row>
    <row r="51" spans="1:12">
      <c r="A51" t="s">
        <v>295</v>
      </c>
      <c r="B51" t="s">
        <v>296</v>
      </c>
      <c r="C51" t="s">
        <v>297</v>
      </c>
      <c r="D51" t="s">
        <v>298</v>
      </c>
      <c r="E51" t="s">
        <v>299</v>
      </c>
      <c r="F51" s="14">
        <v>0</v>
      </c>
      <c r="G51" s="14">
        <v>0</v>
      </c>
      <c r="H51" s="14">
        <v>0</v>
      </c>
      <c r="I51" t="s">
        <v>300</v>
      </c>
      <c r="J51" s="14">
        <v>260000</v>
      </c>
      <c r="K51" s="14">
        <v>122608.24</v>
      </c>
      <c r="L51" s="14">
        <v>0</v>
      </c>
    </row>
    <row r="52" spans="1:12">
      <c r="A52" t="s">
        <v>301</v>
      </c>
      <c r="B52" t="s">
        <v>302</v>
      </c>
      <c r="C52" t="s">
        <v>303</v>
      </c>
      <c r="D52" t="s">
        <v>304</v>
      </c>
      <c r="E52" t="s">
        <v>305</v>
      </c>
      <c r="F52" s="14">
        <v>0</v>
      </c>
      <c r="G52" s="14">
        <v>0</v>
      </c>
      <c r="H52" s="14">
        <v>0</v>
      </c>
      <c r="I52" t="s">
        <v>306</v>
      </c>
      <c r="J52" s="14">
        <v>90000</v>
      </c>
      <c r="K52" s="14">
        <v>83086.48</v>
      </c>
      <c r="L52" s="14">
        <v>0</v>
      </c>
    </row>
    <row r="53" spans="1:12">
      <c r="A53" t="s">
        <v>307</v>
      </c>
      <c r="B53" t="s">
        <v>308</v>
      </c>
      <c r="C53" t="s">
        <v>309</v>
      </c>
      <c r="D53" t="s">
        <v>310</v>
      </c>
      <c r="E53" t="s">
        <v>311</v>
      </c>
      <c r="F53" s="14">
        <v>7000</v>
      </c>
      <c r="G53" s="14">
        <v>4120.3599999999997</v>
      </c>
      <c r="H53" s="14">
        <v>0</v>
      </c>
      <c r="I53" t="s">
        <v>312</v>
      </c>
      <c r="J53" s="14">
        <v>5000</v>
      </c>
      <c r="K53" s="14">
        <v>4120.3599999999997</v>
      </c>
      <c r="L53" s="14">
        <v>0</v>
      </c>
    </row>
    <row r="54" spans="1:12">
      <c r="A54" t="s">
        <v>313</v>
      </c>
      <c r="B54" t="s">
        <v>314</v>
      </c>
      <c r="C54" t="s">
        <v>315</v>
      </c>
      <c r="D54" t="s">
        <v>316</v>
      </c>
      <c r="E54" t="s">
        <v>317</v>
      </c>
      <c r="F54" s="14">
        <v>0</v>
      </c>
      <c r="G54" s="14">
        <v>0</v>
      </c>
      <c r="H54" s="14">
        <v>0</v>
      </c>
      <c r="I54" t="s">
        <v>318</v>
      </c>
      <c r="J54" s="14">
        <v>2000</v>
      </c>
      <c r="K54" s="14">
        <v>0</v>
      </c>
      <c r="L54" s="14">
        <v>0</v>
      </c>
    </row>
    <row r="55" spans="1:12">
      <c r="A55" t="s">
        <v>319</v>
      </c>
      <c r="B55" t="s">
        <v>320</v>
      </c>
      <c r="C55" t="s">
        <v>321</v>
      </c>
      <c r="D55" t="s">
        <v>322</v>
      </c>
      <c r="E55" t="s">
        <v>323</v>
      </c>
      <c r="F55" s="14">
        <v>116000</v>
      </c>
      <c r="G55" s="14">
        <v>114909.47</v>
      </c>
      <c r="H55" s="14">
        <v>0</v>
      </c>
      <c r="I55" t="s">
        <v>324</v>
      </c>
      <c r="J55" s="14">
        <v>60000</v>
      </c>
      <c r="K55" s="14">
        <v>64022.22</v>
      </c>
      <c r="L55" s="14">
        <v>0</v>
      </c>
    </row>
    <row r="56" spans="1:12">
      <c r="A56" t="s">
        <v>325</v>
      </c>
      <c r="B56" t="s">
        <v>326</v>
      </c>
      <c r="C56" t="s">
        <v>327</v>
      </c>
      <c r="D56" t="s">
        <v>328</v>
      </c>
      <c r="E56" t="s">
        <v>329</v>
      </c>
      <c r="F56" s="14">
        <v>0</v>
      </c>
      <c r="G56" s="14">
        <v>0</v>
      </c>
      <c r="H56" s="14">
        <v>0</v>
      </c>
      <c r="I56" t="s">
        <v>330</v>
      </c>
      <c r="J56" s="14">
        <v>6000</v>
      </c>
      <c r="K56" s="14">
        <v>5453.51</v>
      </c>
      <c r="L56" s="14">
        <v>0</v>
      </c>
    </row>
    <row r="57" spans="1:12">
      <c r="A57" t="s">
        <v>331</v>
      </c>
      <c r="B57" t="s">
        <v>332</v>
      </c>
      <c r="C57" t="s">
        <v>333</v>
      </c>
      <c r="D57" t="s">
        <v>334</v>
      </c>
      <c r="E57" t="s">
        <v>335</v>
      </c>
      <c r="F57" s="14">
        <v>0</v>
      </c>
      <c r="G57" s="14">
        <v>0</v>
      </c>
      <c r="H57" s="14">
        <v>0</v>
      </c>
      <c r="I57" t="s">
        <v>336</v>
      </c>
      <c r="J57" s="14">
        <v>50000</v>
      </c>
      <c r="K57" s="14">
        <v>45433.74</v>
      </c>
      <c r="L57" s="14">
        <v>0</v>
      </c>
    </row>
    <row r="58" spans="1:12">
      <c r="A58" t="s">
        <v>337</v>
      </c>
      <c r="B58" t="s">
        <v>338</v>
      </c>
      <c r="C58" t="s">
        <v>339</v>
      </c>
      <c r="D58" t="s">
        <v>340</v>
      </c>
      <c r="E58" t="s">
        <v>341</v>
      </c>
      <c r="F58" s="14">
        <v>320000</v>
      </c>
      <c r="G58" s="14">
        <v>279462.26</v>
      </c>
      <c r="H58" s="14">
        <v>0</v>
      </c>
      <c r="I58" t="s">
        <v>342</v>
      </c>
      <c r="J58" s="14">
        <v>10000</v>
      </c>
      <c r="K58" s="14">
        <v>5642.6</v>
      </c>
      <c r="L58" s="14">
        <v>0</v>
      </c>
    </row>
    <row r="59" spans="1:12">
      <c r="A59" t="s">
        <v>343</v>
      </c>
      <c r="B59" t="s">
        <v>344</v>
      </c>
      <c r="C59" t="s">
        <v>345</v>
      </c>
      <c r="D59" t="s">
        <v>346</v>
      </c>
      <c r="E59" t="s">
        <v>347</v>
      </c>
      <c r="F59" s="14">
        <v>0</v>
      </c>
      <c r="G59" s="14">
        <v>0</v>
      </c>
      <c r="H59" s="14">
        <v>0</v>
      </c>
      <c r="I59" t="s">
        <v>348</v>
      </c>
      <c r="J59" s="14">
        <v>60000</v>
      </c>
      <c r="K59" s="14">
        <v>50443.360000000001</v>
      </c>
      <c r="L59" s="14">
        <v>0</v>
      </c>
    </row>
    <row r="60" spans="1:12">
      <c r="A60" t="s">
        <v>349</v>
      </c>
      <c r="B60" t="s">
        <v>350</v>
      </c>
      <c r="C60" t="s">
        <v>351</v>
      </c>
      <c r="D60" t="s">
        <v>352</v>
      </c>
      <c r="E60" t="s">
        <v>353</v>
      </c>
      <c r="F60" s="14">
        <v>0</v>
      </c>
      <c r="G60" s="14">
        <v>0</v>
      </c>
      <c r="H60" s="14">
        <v>0</v>
      </c>
      <c r="I60" t="s">
        <v>354</v>
      </c>
      <c r="J60" s="14">
        <v>250000</v>
      </c>
      <c r="K60" s="14">
        <v>223376.3</v>
      </c>
      <c r="L60" s="14">
        <v>0</v>
      </c>
    </row>
    <row r="61" spans="1:12">
      <c r="A61" t="s">
        <v>355</v>
      </c>
      <c r="B61" t="s">
        <v>356</v>
      </c>
      <c r="C61" t="s">
        <v>357</v>
      </c>
      <c r="D61" t="s">
        <v>358</v>
      </c>
      <c r="E61" t="s">
        <v>359</v>
      </c>
      <c r="F61" s="14">
        <v>2000</v>
      </c>
      <c r="G61" s="14">
        <v>1056.25</v>
      </c>
      <c r="H61" s="14">
        <v>0</v>
      </c>
      <c r="I61" t="s">
        <v>360</v>
      </c>
      <c r="J61" s="14">
        <v>2000</v>
      </c>
      <c r="K61" s="14">
        <v>1056.25</v>
      </c>
      <c r="L61" s="14">
        <v>0</v>
      </c>
    </row>
    <row r="62" spans="1:12">
      <c r="A62" t="s">
        <v>361</v>
      </c>
      <c r="B62" t="s">
        <v>362</v>
      </c>
      <c r="C62" t="s">
        <v>363</v>
      </c>
      <c r="D62" t="s">
        <v>364</v>
      </c>
      <c r="E62" t="s">
        <v>365</v>
      </c>
      <c r="F62" s="14">
        <v>55300</v>
      </c>
      <c r="G62" s="14">
        <v>14298.2</v>
      </c>
      <c r="H62" s="14">
        <v>0</v>
      </c>
      <c r="I62" t="s">
        <v>366</v>
      </c>
      <c r="J62" s="14">
        <v>20000</v>
      </c>
      <c r="K62" s="14">
        <v>13588.45</v>
      </c>
      <c r="L62" s="14">
        <v>0</v>
      </c>
    </row>
    <row r="63" spans="1:12">
      <c r="A63" t="s">
        <v>367</v>
      </c>
      <c r="B63" t="s">
        <v>368</v>
      </c>
      <c r="C63" t="s">
        <v>369</v>
      </c>
      <c r="D63" t="s">
        <v>370</v>
      </c>
      <c r="E63" t="s">
        <v>371</v>
      </c>
      <c r="F63" s="14">
        <v>0</v>
      </c>
      <c r="G63" s="14">
        <v>0</v>
      </c>
      <c r="H63" s="14">
        <v>0</v>
      </c>
      <c r="I63" t="s">
        <v>372</v>
      </c>
      <c r="J63" s="14">
        <v>3000</v>
      </c>
      <c r="K63" s="14">
        <v>709.75</v>
      </c>
      <c r="L63" s="14">
        <v>0</v>
      </c>
    </row>
    <row r="64" spans="1:12">
      <c r="A64" t="s">
        <v>373</v>
      </c>
      <c r="B64" t="s">
        <v>374</v>
      </c>
      <c r="C64" t="s">
        <v>375</v>
      </c>
      <c r="D64" t="s">
        <v>376</v>
      </c>
      <c r="E64" t="s">
        <v>377</v>
      </c>
      <c r="F64" s="14">
        <v>0</v>
      </c>
      <c r="G64" s="14">
        <v>0</v>
      </c>
      <c r="H64" s="14">
        <v>0</v>
      </c>
      <c r="I64" t="s">
        <v>378</v>
      </c>
      <c r="J64" s="14">
        <v>32300</v>
      </c>
      <c r="K64" s="14">
        <v>0</v>
      </c>
      <c r="L64" s="14">
        <v>0</v>
      </c>
    </row>
    <row r="65" spans="1:12">
      <c r="A65" t="s">
        <v>379</v>
      </c>
      <c r="B65" t="s">
        <v>380</v>
      </c>
      <c r="C65" t="s">
        <v>381</v>
      </c>
      <c r="D65" t="s">
        <v>382</v>
      </c>
      <c r="E65" t="s">
        <v>383</v>
      </c>
      <c r="F65" s="14">
        <v>48000</v>
      </c>
      <c r="G65" s="14">
        <v>66272.28</v>
      </c>
      <c r="H65" s="14">
        <v>0</v>
      </c>
      <c r="I65" t="s">
        <v>384</v>
      </c>
      <c r="J65" s="14">
        <v>10000</v>
      </c>
      <c r="K65" s="14">
        <v>29217.68</v>
      </c>
      <c r="L65" s="14">
        <v>0</v>
      </c>
    </row>
    <row r="66" spans="1:12">
      <c r="A66" t="s">
        <v>385</v>
      </c>
      <c r="B66" t="s">
        <v>386</v>
      </c>
      <c r="C66" t="s">
        <v>387</v>
      </c>
      <c r="D66" t="s">
        <v>388</v>
      </c>
      <c r="E66" t="s">
        <v>389</v>
      </c>
      <c r="F66" s="14">
        <v>0</v>
      </c>
      <c r="G66" s="14">
        <v>0</v>
      </c>
      <c r="H66" s="14">
        <v>0</v>
      </c>
      <c r="I66" t="s">
        <v>390</v>
      </c>
      <c r="J66" s="14">
        <v>38000</v>
      </c>
      <c r="K66" s="14">
        <v>37054.6</v>
      </c>
      <c r="L66" s="14">
        <v>0</v>
      </c>
    </row>
    <row r="67" spans="1:12">
      <c r="A67" t="s">
        <v>391</v>
      </c>
      <c r="B67" t="s">
        <v>392</v>
      </c>
      <c r="C67" t="s">
        <v>393</v>
      </c>
      <c r="D67" t="s">
        <v>394</v>
      </c>
      <c r="E67" t="s">
        <v>395</v>
      </c>
      <c r="F67" s="14">
        <v>20000</v>
      </c>
      <c r="G67" s="14">
        <v>19485.16</v>
      </c>
      <c r="H67" s="14">
        <v>0</v>
      </c>
      <c r="I67" t="s">
        <v>396</v>
      </c>
      <c r="J67" s="14">
        <v>20000</v>
      </c>
      <c r="K67" s="14">
        <v>19485.16</v>
      </c>
      <c r="L67" s="14">
        <v>0</v>
      </c>
    </row>
    <row r="68" spans="1:12">
      <c r="A68" t="s">
        <v>397</v>
      </c>
      <c r="B68" t="s">
        <v>398</v>
      </c>
      <c r="C68" t="s">
        <v>399</v>
      </c>
      <c r="D68" t="s">
        <v>400</v>
      </c>
      <c r="E68" t="s">
        <v>401</v>
      </c>
      <c r="F68" s="14">
        <v>95000</v>
      </c>
      <c r="G68" s="14">
        <v>60479.48</v>
      </c>
      <c r="H68" s="14">
        <v>0</v>
      </c>
      <c r="I68" t="s">
        <v>402</v>
      </c>
      <c r="J68" s="14">
        <v>60000</v>
      </c>
      <c r="K68" s="14">
        <v>44399.87</v>
      </c>
      <c r="L68" s="14">
        <v>0</v>
      </c>
    </row>
    <row r="69" spans="1:12">
      <c r="A69" t="s">
        <v>403</v>
      </c>
      <c r="B69" t="s">
        <v>404</v>
      </c>
      <c r="C69" t="s">
        <v>405</v>
      </c>
      <c r="D69" t="s">
        <v>406</v>
      </c>
      <c r="E69" t="s">
        <v>407</v>
      </c>
      <c r="F69" s="14">
        <v>0</v>
      </c>
      <c r="G69" s="14">
        <v>0</v>
      </c>
      <c r="H69" s="14">
        <v>0</v>
      </c>
      <c r="I69" t="s">
        <v>408</v>
      </c>
      <c r="J69" s="14">
        <v>25000</v>
      </c>
      <c r="K69" s="14">
        <v>9014.84</v>
      </c>
      <c r="L69" s="14">
        <v>0</v>
      </c>
    </row>
    <row r="70" spans="1:12">
      <c r="A70" t="s">
        <v>409</v>
      </c>
      <c r="B70" t="s">
        <v>410</v>
      </c>
      <c r="C70" t="s">
        <v>411</v>
      </c>
      <c r="D70" t="s">
        <v>412</v>
      </c>
      <c r="E70" t="s">
        <v>413</v>
      </c>
      <c r="F70" s="14">
        <v>0</v>
      </c>
      <c r="G70" s="14">
        <v>0</v>
      </c>
      <c r="H70" s="14">
        <v>0</v>
      </c>
      <c r="I70" t="s">
        <v>414</v>
      </c>
      <c r="J70" s="14">
        <v>10000</v>
      </c>
      <c r="K70" s="14">
        <v>7064.77</v>
      </c>
      <c r="L70" s="14">
        <v>0</v>
      </c>
    </row>
    <row r="71" spans="1:12">
      <c r="A71" t="s">
        <v>415</v>
      </c>
      <c r="B71" t="s">
        <v>416</v>
      </c>
      <c r="C71" t="s">
        <v>417</v>
      </c>
      <c r="D71" t="s">
        <v>418</v>
      </c>
      <c r="E71" t="s">
        <v>419</v>
      </c>
      <c r="F71" s="14">
        <v>700000</v>
      </c>
      <c r="G71" s="14">
        <v>694140</v>
      </c>
      <c r="H71" s="14">
        <v>0</v>
      </c>
      <c r="I71" t="s">
        <v>420</v>
      </c>
      <c r="J71" s="14">
        <v>615000</v>
      </c>
      <c r="K71" s="14">
        <v>619590.22</v>
      </c>
      <c r="L71" s="14">
        <v>0</v>
      </c>
    </row>
    <row r="72" spans="1:12">
      <c r="A72" t="s">
        <v>421</v>
      </c>
      <c r="B72" t="s">
        <v>422</v>
      </c>
      <c r="C72" t="s">
        <v>423</v>
      </c>
      <c r="D72" t="s">
        <v>424</v>
      </c>
      <c r="E72" t="s">
        <v>425</v>
      </c>
      <c r="F72" s="14">
        <v>0</v>
      </c>
      <c r="G72" s="14">
        <v>0</v>
      </c>
      <c r="H72" s="14">
        <v>0</v>
      </c>
      <c r="I72" t="s">
        <v>426</v>
      </c>
      <c r="J72" s="14">
        <v>35000</v>
      </c>
      <c r="K72" s="14">
        <v>30197.72</v>
      </c>
      <c r="L72" s="14">
        <v>0</v>
      </c>
    </row>
    <row r="73" spans="1:12">
      <c r="A73" t="s">
        <v>427</v>
      </c>
      <c r="B73" t="s">
        <v>428</v>
      </c>
      <c r="C73" t="s">
        <v>429</v>
      </c>
      <c r="D73" t="s">
        <v>430</v>
      </c>
      <c r="E73" t="s">
        <v>431</v>
      </c>
      <c r="F73" s="14">
        <v>0</v>
      </c>
      <c r="G73" s="14">
        <v>0</v>
      </c>
      <c r="H73" s="14">
        <v>0</v>
      </c>
      <c r="I73" t="s">
        <v>432</v>
      </c>
      <c r="J73" s="14">
        <v>50000</v>
      </c>
      <c r="K73" s="14">
        <v>44352.06</v>
      </c>
      <c r="L73" s="14">
        <v>0</v>
      </c>
    </row>
    <row r="74" spans="1:12">
      <c r="A74" t="s">
        <v>433</v>
      </c>
      <c r="B74" t="s">
        <v>434</v>
      </c>
      <c r="C74" t="s">
        <v>435</v>
      </c>
      <c r="D74" t="s">
        <v>436</v>
      </c>
      <c r="E74" t="s">
        <v>437</v>
      </c>
      <c r="F74" s="14">
        <v>51000</v>
      </c>
      <c r="G74" s="14">
        <v>14330.79</v>
      </c>
      <c r="H74" s="14">
        <v>0</v>
      </c>
      <c r="I74" t="s">
        <v>438</v>
      </c>
      <c r="J74" s="14">
        <v>1000</v>
      </c>
      <c r="K74" s="14">
        <v>1321.91</v>
      </c>
      <c r="L74" s="14">
        <v>0</v>
      </c>
    </row>
    <row r="75" spans="1:12">
      <c r="A75" t="s">
        <v>439</v>
      </c>
      <c r="B75" t="s">
        <v>440</v>
      </c>
      <c r="C75" t="s">
        <v>441</v>
      </c>
      <c r="D75" t="s">
        <v>442</v>
      </c>
      <c r="E75" t="s">
        <v>443</v>
      </c>
      <c r="F75" s="14">
        <v>0</v>
      </c>
      <c r="G75" s="14">
        <v>0</v>
      </c>
      <c r="H75" s="14">
        <v>0</v>
      </c>
      <c r="I75" t="s">
        <v>444</v>
      </c>
      <c r="J75" s="14">
        <v>50000</v>
      </c>
      <c r="K75" s="14">
        <v>13008.88</v>
      </c>
      <c r="L75" s="14">
        <v>0</v>
      </c>
    </row>
    <row r="76" spans="1:12">
      <c r="A76" t="s">
        <v>445</v>
      </c>
      <c r="B76" t="s">
        <v>446</v>
      </c>
      <c r="C76" t="s">
        <v>447</v>
      </c>
      <c r="D76" t="s">
        <v>448</v>
      </c>
      <c r="E76" t="s">
        <v>449</v>
      </c>
      <c r="F76" s="14">
        <v>97250</v>
      </c>
      <c r="G76" s="14">
        <v>37684.85</v>
      </c>
      <c r="H76" s="14">
        <v>0</v>
      </c>
      <c r="I76" t="s">
        <v>450</v>
      </c>
      <c r="J76" s="14">
        <v>10000</v>
      </c>
      <c r="K76" s="14">
        <v>3988.13</v>
      </c>
      <c r="L76" s="14">
        <v>0</v>
      </c>
    </row>
    <row r="77" spans="1:12">
      <c r="A77" t="s">
        <v>451</v>
      </c>
      <c r="B77" t="s">
        <v>452</v>
      </c>
      <c r="C77" t="s">
        <v>453</v>
      </c>
      <c r="D77" t="s">
        <v>454</v>
      </c>
      <c r="E77" t="s">
        <v>455</v>
      </c>
      <c r="F77" s="14">
        <v>0</v>
      </c>
      <c r="G77" s="14">
        <v>0</v>
      </c>
      <c r="H77" s="14">
        <v>0</v>
      </c>
      <c r="I77" t="s">
        <v>456</v>
      </c>
      <c r="J77" s="14">
        <v>87250</v>
      </c>
      <c r="K77" s="14">
        <v>33696.720000000001</v>
      </c>
      <c r="L77" s="14">
        <v>0</v>
      </c>
    </row>
    <row r="78" spans="1:12">
      <c r="A78" t="s">
        <v>457</v>
      </c>
      <c r="B78" t="s">
        <v>458</v>
      </c>
      <c r="C78" t="s">
        <v>459</v>
      </c>
      <c r="D78" t="s">
        <v>460</v>
      </c>
      <c r="E78" t="s">
        <v>461</v>
      </c>
      <c r="F78" s="14">
        <v>258152</v>
      </c>
      <c r="G78" s="14">
        <v>327435.57</v>
      </c>
      <c r="H78" s="14">
        <v>0</v>
      </c>
      <c r="I78" t="s">
        <v>462</v>
      </c>
      <c r="J78" s="14">
        <v>17152</v>
      </c>
      <c r="K78" s="14">
        <v>4222.58</v>
      </c>
      <c r="L78" s="14">
        <v>0</v>
      </c>
    </row>
    <row r="79" spans="1:12">
      <c r="A79" t="s">
        <v>463</v>
      </c>
      <c r="B79" t="s">
        <v>464</v>
      </c>
      <c r="C79" t="s">
        <v>465</v>
      </c>
      <c r="D79" t="s">
        <v>466</v>
      </c>
      <c r="E79" t="s">
        <v>467</v>
      </c>
      <c r="F79" s="14">
        <v>0</v>
      </c>
      <c r="G79" s="14">
        <v>0</v>
      </c>
      <c r="H79" s="14">
        <v>0</v>
      </c>
      <c r="I79" t="s">
        <v>468</v>
      </c>
      <c r="J79" s="14">
        <v>121000</v>
      </c>
      <c r="K79" s="14">
        <v>151428.54999999999</v>
      </c>
      <c r="L79" s="14">
        <v>0</v>
      </c>
    </row>
    <row r="80" spans="1:12">
      <c r="A80" t="s">
        <v>469</v>
      </c>
      <c r="B80" t="s">
        <v>470</v>
      </c>
      <c r="C80" t="s">
        <v>471</v>
      </c>
      <c r="D80" t="s">
        <v>472</v>
      </c>
      <c r="E80" t="s">
        <v>473</v>
      </c>
      <c r="F80" s="14">
        <v>0</v>
      </c>
      <c r="G80" s="14">
        <v>0</v>
      </c>
      <c r="H80" s="14">
        <v>0</v>
      </c>
      <c r="I80" t="s">
        <v>474</v>
      </c>
      <c r="J80" s="14">
        <v>120000</v>
      </c>
      <c r="K80" s="14">
        <v>171784.44</v>
      </c>
      <c r="L80" s="14">
        <v>0</v>
      </c>
    </row>
    <row r="81" spans="1:12">
      <c r="A81" t="s">
        <v>475</v>
      </c>
      <c r="B81" t="s">
        <v>476</v>
      </c>
      <c r="C81" t="s">
        <v>477</v>
      </c>
      <c r="D81" t="s">
        <v>478</v>
      </c>
      <c r="E81" t="s">
        <v>479</v>
      </c>
      <c r="F81" s="14">
        <v>3000</v>
      </c>
      <c r="G81" s="14">
        <v>9985</v>
      </c>
      <c r="H81" s="14">
        <v>0</v>
      </c>
      <c r="I81" t="s">
        <v>480</v>
      </c>
      <c r="J81" s="14">
        <v>3000</v>
      </c>
      <c r="K81" s="14">
        <v>3685</v>
      </c>
      <c r="L81" s="14">
        <v>0</v>
      </c>
    </row>
    <row r="82" spans="1:12">
      <c r="A82" t="s">
        <v>481</v>
      </c>
      <c r="B82" t="s">
        <v>482</v>
      </c>
      <c r="C82" t="s">
        <v>483</v>
      </c>
      <c r="D82" t="s">
        <v>484</v>
      </c>
      <c r="E82" t="s">
        <v>485</v>
      </c>
      <c r="F82" s="14">
        <v>0</v>
      </c>
      <c r="G82" s="14">
        <v>0</v>
      </c>
      <c r="H82" s="14">
        <v>0</v>
      </c>
      <c r="I82" t="s">
        <v>486</v>
      </c>
      <c r="J82" s="14">
        <v>0</v>
      </c>
      <c r="K82" s="14">
        <v>6300</v>
      </c>
      <c r="L82" s="14">
        <v>0</v>
      </c>
    </row>
    <row r="83" spans="1:12">
      <c r="A83" t="s">
        <v>487</v>
      </c>
      <c r="B83" t="s">
        <v>488</v>
      </c>
      <c r="C83" t="s">
        <v>489</v>
      </c>
      <c r="D83" t="s">
        <v>490</v>
      </c>
      <c r="E83" t="s">
        <v>491</v>
      </c>
      <c r="F83" s="14">
        <v>2619100</v>
      </c>
      <c r="G83" s="14">
        <v>2579719.83</v>
      </c>
      <c r="H83" s="14">
        <v>0</v>
      </c>
      <c r="I83" t="s">
        <v>492</v>
      </c>
      <c r="J83" s="14">
        <v>1405000</v>
      </c>
      <c r="K83" s="14">
        <v>449199.08</v>
      </c>
      <c r="L83" s="14">
        <v>0</v>
      </c>
    </row>
    <row r="84" spans="1:12">
      <c r="A84" t="s">
        <v>493</v>
      </c>
      <c r="B84" t="s">
        <v>494</v>
      </c>
      <c r="C84" t="s">
        <v>495</v>
      </c>
      <c r="D84" t="s">
        <v>496</v>
      </c>
      <c r="E84" t="s">
        <v>497</v>
      </c>
      <c r="F84" s="14">
        <v>0</v>
      </c>
      <c r="G84" s="14">
        <v>0</v>
      </c>
      <c r="H84" s="14">
        <v>0</v>
      </c>
      <c r="I84" t="s">
        <v>498</v>
      </c>
      <c r="J84" s="14">
        <v>949100</v>
      </c>
      <c r="K84" s="14">
        <v>2027362.68</v>
      </c>
      <c r="L84" s="14">
        <v>0</v>
      </c>
    </row>
    <row r="85" spans="1:12">
      <c r="A85" t="s">
        <v>499</v>
      </c>
      <c r="B85" t="s">
        <v>500</v>
      </c>
      <c r="C85" t="s">
        <v>501</v>
      </c>
      <c r="D85" t="s">
        <v>502</v>
      </c>
      <c r="E85" t="s">
        <v>503</v>
      </c>
      <c r="F85" s="14">
        <v>0</v>
      </c>
      <c r="G85" s="14">
        <v>0</v>
      </c>
      <c r="H85" s="14">
        <v>0</v>
      </c>
      <c r="I85" t="s">
        <v>504</v>
      </c>
      <c r="J85" s="14">
        <v>265000</v>
      </c>
      <c r="K85" s="14">
        <v>103158.07</v>
      </c>
      <c r="L85" s="14">
        <v>0</v>
      </c>
    </row>
    <row r="86" spans="1:12">
      <c r="A86" t="s">
        <v>505</v>
      </c>
      <c r="B86" t="s">
        <v>506</v>
      </c>
      <c r="C86" t="s">
        <v>507</v>
      </c>
      <c r="D86" t="s">
        <v>508</v>
      </c>
      <c r="E86" t="s">
        <v>509</v>
      </c>
      <c r="F86" s="14">
        <v>20000</v>
      </c>
      <c r="G86" s="14">
        <v>40610.06</v>
      </c>
      <c r="H86" s="14">
        <v>0</v>
      </c>
      <c r="I86" t="s">
        <v>510</v>
      </c>
      <c r="J86" s="14">
        <v>20000</v>
      </c>
      <c r="K86" s="14">
        <v>40610.06</v>
      </c>
      <c r="L86" s="14">
        <v>0</v>
      </c>
    </row>
    <row r="87" spans="1:12">
      <c r="A87" t="s">
        <v>511</v>
      </c>
      <c r="B87" t="s">
        <v>512</v>
      </c>
      <c r="C87" t="s">
        <v>513</v>
      </c>
      <c r="D87" t="s">
        <v>514</v>
      </c>
      <c r="E87" t="s">
        <v>515</v>
      </c>
      <c r="F87" s="14">
        <v>165000</v>
      </c>
      <c r="G87" s="14">
        <v>152695.17000000001</v>
      </c>
      <c r="H87" s="14">
        <v>0</v>
      </c>
      <c r="I87" t="s">
        <v>516</v>
      </c>
      <c r="J87" s="14">
        <v>15000</v>
      </c>
      <c r="K87" s="14">
        <v>8762.5</v>
      </c>
      <c r="L87" s="14">
        <v>0</v>
      </c>
    </row>
    <row r="88" spans="1:12">
      <c r="A88" t="s">
        <v>517</v>
      </c>
      <c r="B88" t="s">
        <v>518</v>
      </c>
      <c r="C88" t="s">
        <v>519</v>
      </c>
      <c r="D88" t="s">
        <v>520</v>
      </c>
      <c r="E88" t="s">
        <v>521</v>
      </c>
      <c r="F88" s="14">
        <v>0</v>
      </c>
      <c r="G88" s="14">
        <v>0</v>
      </c>
      <c r="H88" s="14">
        <v>0</v>
      </c>
      <c r="I88" t="s">
        <v>522</v>
      </c>
      <c r="J88" s="14">
        <v>20000</v>
      </c>
      <c r="K88" s="14">
        <v>0</v>
      </c>
      <c r="L88" s="14">
        <v>0</v>
      </c>
    </row>
    <row r="89" spans="1:12">
      <c r="A89" t="s">
        <v>523</v>
      </c>
      <c r="B89" t="s">
        <v>524</v>
      </c>
      <c r="C89" t="s">
        <v>525</v>
      </c>
      <c r="D89" t="s">
        <v>526</v>
      </c>
      <c r="E89" t="s">
        <v>527</v>
      </c>
      <c r="F89" s="14">
        <v>0</v>
      </c>
      <c r="G89" s="14">
        <v>0</v>
      </c>
      <c r="H89" s="14">
        <v>0</v>
      </c>
      <c r="I89" t="s">
        <v>528</v>
      </c>
      <c r="J89" s="14">
        <v>75000</v>
      </c>
      <c r="K89" s="14">
        <v>75399.75</v>
      </c>
      <c r="L89" s="14">
        <v>0</v>
      </c>
    </row>
    <row r="90" spans="1:12">
      <c r="A90" t="s">
        <v>529</v>
      </c>
      <c r="B90" t="s">
        <v>530</v>
      </c>
      <c r="C90" t="s">
        <v>531</v>
      </c>
      <c r="D90" t="s">
        <v>532</v>
      </c>
      <c r="E90" t="s">
        <v>533</v>
      </c>
      <c r="F90" s="14">
        <v>0</v>
      </c>
      <c r="G90" s="14">
        <v>0</v>
      </c>
      <c r="H90" s="14">
        <v>0</v>
      </c>
      <c r="I90" t="s">
        <v>534</v>
      </c>
      <c r="J90" s="14">
        <v>55000</v>
      </c>
      <c r="K90" s="14">
        <v>68532.92</v>
      </c>
      <c r="L90" s="14">
        <v>0</v>
      </c>
    </row>
    <row r="91" spans="1:12">
      <c r="A91" t="s">
        <v>535</v>
      </c>
      <c r="B91" t="s">
        <v>536</v>
      </c>
      <c r="C91" t="s">
        <v>537</v>
      </c>
      <c r="D91" t="s">
        <v>538</v>
      </c>
      <c r="E91" t="s">
        <v>539</v>
      </c>
      <c r="F91" s="14">
        <v>17848</v>
      </c>
      <c r="G91" s="14">
        <v>30824.45</v>
      </c>
      <c r="H91" s="14">
        <v>0</v>
      </c>
      <c r="I91" t="s">
        <v>540</v>
      </c>
      <c r="J91" s="14">
        <v>7848</v>
      </c>
      <c r="K91" s="14">
        <v>27189.56</v>
      </c>
      <c r="L91" s="14">
        <v>0</v>
      </c>
    </row>
    <row r="92" spans="1:12">
      <c r="A92" t="s">
        <v>541</v>
      </c>
      <c r="B92" t="s">
        <v>542</v>
      </c>
      <c r="C92" t="s">
        <v>543</v>
      </c>
      <c r="D92" t="s">
        <v>544</v>
      </c>
      <c r="E92" t="s">
        <v>545</v>
      </c>
      <c r="F92" s="14">
        <v>0</v>
      </c>
      <c r="G92" s="14">
        <v>0</v>
      </c>
      <c r="H92" s="14">
        <v>0</v>
      </c>
      <c r="I92" t="s">
        <v>546</v>
      </c>
      <c r="J92" s="14">
        <v>10000</v>
      </c>
      <c r="K92" s="14">
        <v>3634.89</v>
      </c>
      <c r="L92" s="14">
        <v>0</v>
      </c>
    </row>
    <row r="93" spans="1:12">
      <c r="A93" t="s">
        <v>547</v>
      </c>
      <c r="B93" t="s">
        <v>548</v>
      </c>
      <c r="C93" t="s">
        <v>549</v>
      </c>
      <c r="D93" t="s">
        <v>550</v>
      </c>
      <c r="E93" t="s">
        <v>551</v>
      </c>
      <c r="F93" s="14">
        <v>500</v>
      </c>
      <c r="G93" s="14">
        <v>19476.27</v>
      </c>
      <c r="H93" s="14">
        <v>0</v>
      </c>
      <c r="I93" t="s">
        <v>552</v>
      </c>
      <c r="J93" s="14">
        <v>0</v>
      </c>
      <c r="K93" s="14">
        <v>540.32000000000005</v>
      </c>
      <c r="L93" s="14">
        <v>0</v>
      </c>
    </row>
    <row r="94" spans="1:12">
      <c r="A94" t="s">
        <v>553</v>
      </c>
      <c r="B94" t="s">
        <v>554</v>
      </c>
      <c r="C94" t="s">
        <v>555</v>
      </c>
      <c r="D94" t="s">
        <v>556</v>
      </c>
      <c r="E94" t="s">
        <v>557</v>
      </c>
      <c r="F94" s="14">
        <v>0</v>
      </c>
      <c r="G94" s="14">
        <v>0</v>
      </c>
      <c r="H94" s="14">
        <v>0</v>
      </c>
      <c r="I94" t="s">
        <v>558</v>
      </c>
      <c r="J94" s="14">
        <v>500</v>
      </c>
      <c r="K94" s="14">
        <v>18935.95</v>
      </c>
      <c r="L94" s="14">
        <v>0</v>
      </c>
    </row>
    <row r="95" spans="1:12">
      <c r="A95" t="s">
        <v>559</v>
      </c>
      <c r="B95" t="s">
        <v>560</v>
      </c>
      <c r="C95" t="s">
        <v>561</v>
      </c>
      <c r="D95" t="s">
        <v>562</v>
      </c>
      <c r="E95" t="s">
        <v>563</v>
      </c>
      <c r="F95" s="14">
        <v>230900</v>
      </c>
      <c r="G95" s="14">
        <v>155131.69</v>
      </c>
      <c r="H95" s="14">
        <v>0</v>
      </c>
      <c r="I95" t="s">
        <v>564</v>
      </c>
      <c r="J95" s="14">
        <v>0</v>
      </c>
      <c r="K95" s="14">
        <v>6071.5</v>
      </c>
      <c r="L95" s="14">
        <v>0</v>
      </c>
    </row>
    <row r="96" spans="1:12">
      <c r="A96" t="s">
        <v>565</v>
      </c>
      <c r="B96" t="s">
        <v>566</v>
      </c>
      <c r="C96" t="s">
        <v>567</v>
      </c>
      <c r="D96" t="s">
        <v>568</v>
      </c>
      <c r="E96" t="s">
        <v>569</v>
      </c>
      <c r="F96" s="14">
        <v>0</v>
      </c>
      <c r="G96" s="14">
        <v>0</v>
      </c>
      <c r="H96" s="14">
        <v>0</v>
      </c>
      <c r="I96" t="s">
        <v>570</v>
      </c>
      <c r="J96" s="14">
        <v>10000</v>
      </c>
      <c r="K96" s="14">
        <v>9816.76</v>
      </c>
      <c r="L96" s="14">
        <v>0</v>
      </c>
    </row>
    <row r="97" spans="1:12">
      <c r="A97" t="s">
        <v>571</v>
      </c>
      <c r="B97" t="s">
        <v>572</v>
      </c>
      <c r="C97" t="s">
        <v>573</v>
      </c>
      <c r="D97" t="s">
        <v>574</v>
      </c>
      <c r="E97" t="s">
        <v>575</v>
      </c>
      <c r="F97" s="14">
        <v>0</v>
      </c>
      <c r="G97" s="14">
        <v>0</v>
      </c>
      <c r="H97" s="14">
        <v>0</v>
      </c>
      <c r="I97" t="s">
        <v>576</v>
      </c>
      <c r="J97" s="14">
        <v>155900</v>
      </c>
      <c r="K97" s="14">
        <v>123140.13</v>
      </c>
      <c r="L97" s="14">
        <v>0</v>
      </c>
    </row>
    <row r="98" spans="1:12">
      <c r="A98" t="s">
        <v>577</v>
      </c>
      <c r="B98" t="s">
        <v>578</v>
      </c>
      <c r="C98" t="s">
        <v>579</v>
      </c>
      <c r="D98" t="s">
        <v>580</v>
      </c>
      <c r="E98" t="s">
        <v>581</v>
      </c>
      <c r="F98" s="14">
        <v>0</v>
      </c>
      <c r="G98" s="14">
        <v>0</v>
      </c>
      <c r="H98" s="14">
        <v>0</v>
      </c>
      <c r="I98" t="s">
        <v>582</v>
      </c>
      <c r="J98" s="14">
        <v>65000</v>
      </c>
      <c r="K98" s="14">
        <v>16103.3</v>
      </c>
      <c r="L98" s="14">
        <v>0</v>
      </c>
    </row>
    <row r="99" spans="1:12">
      <c r="A99" t="s">
        <v>583</v>
      </c>
      <c r="B99" t="s">
        <v>584</v>
      </c>
      <c r="C99" t="s">
        <v>585</v>
      </c>
      <c r="D99" t="s">
        <v>586</v>
      </c>
      <c r="E99" t="s">
        <v>587</v>
      </c>
      <c r="F99" s="14">
        <v>38000</v>
      </c>
      <c r="G99" s="14">
        <v>73181.61</v>
      </c>
      <c r="H99" s="14">
        <v>0</v>
      </c>
      <c r="I99" t="s">
        <v>588</v>
      </c>
      <c r="J99" s="14">
        <v>0</v>
      </c>
      <c r="K99" s="14">
        <v>70</v>
      </c>
      <c r="L99" s="14">
        <v>0</v>
      </c>
    </row>
    <row r="100" spans="1:12">
      <c r="A100" t="s">
        <v>589</v>
      </c>
      <c r="B100" t="s">
        <v>590</v>
      </c>
      <c r="C100" t="s">
        <v>591</v>
      </c>
      <c r="D100" t="s">
        <v>592</v>
      </c>
      <c r="E100" t="s">
        <v>593</v>
      </c>
      <c r="F100" s="14">
        <v>0</v>
      </c>
      <c r="G100" s="14">
        <v>0</v>
      </c>
      <c r="H100" s="14">
        <v>0</v>
      </c>
      <c r="I100" t="s">
        <v>594</v>
      </c>
      <c r="J100" s="14">
        <v>28000</v>
      </c>
      <c r="K100" s="14">
        <v>62101.81</v>
      </c>
      <c r="L100" s="14">
        <v>0</v>
      </c>
    </row>
    <row r="101" spans="1:12">
      <c r="A101" t="s">
        <v>595</v>
      </c>
      <c r="B101" t="s">
        <v>596</v>
      </c>
      <c r="C101" t="s">
        <v>597</v>
      </c>
      <c r="D101" t="s">
        <v>598</v>
      </c>
      <c r="E101" t="s">
        <v>599</v>
      </c>
      <c r="F101" s="14">
        <v>0</v>
      </c>
      <c r="G101" s="14">
        <v>0</v>
      </c>
      <c r="H101" s="14">
        <v>0</v>
      </c>
      <c r="I101" t="s">
        <v>600</v>
      </c>
      <c r="J101" s="14">
        <v>10000</v>
      </c>
      <c r="K101" s="14">
        <v>11009.8</v>
      </c>
      <c r="L101" s="14">
        <v>0</v>
      </c>
    </row>
    <row r="102" spans="1:12">
      <c r="A102" t="s">
        <v>601</v>
      </c>
      <c r="B102" t="s">
        <v>602</v>
      </c>
      <c r="C102" t="s">
        <v>603</v>
      </c>
      <c r="D102" t="s">
        <v>604</v>
      </c>
      <c r="E102" t="s">
        <v>605</v>
      </c>
      <c r="F102" s="14">
        <v>18200</v>
      </c>
      <c r="G102" s="14">
        <v>11478.5</v>
      </c>
      <c r="H102" s="14">
        <v>0</v>
      </c>
      <c r="I102" t="s">
        <v>606</v>
      </c>
      <c r="J102" s="14">
        <v>15000</v>
      </c>
      <c r="K102" s="14">
        <v>11126</v>
      </c>
      <c r="L102" s="14">
        <v>0</v>
      </c>
    </row>
    <row r="103" spans="1:12">
      <c r="A103" t="s">
        <v>607</v>
      </c>
      <c r="B103" t="s">
        <v>608</v>
      </c>
      <c r="C103" t="s">
        <v>609</v>
      </c>
      <c r="D103" t="s">
        <v>610</v>
      </c>
      <c r="E103" t="s">
        <v>611</v>
      </c>
      <c r="F103" s="14">
        <v>0</v>
      </c>
      <c r="G103" s="14">
        <v>0</v>
      </c>
      <c r="H103" s="14">
        <v>0</v>
      </c>
      <c r="I103" t="s">
        <v>612</v>
      </c>
      <c r="J103" s="14">
        <v>3000</v>
      </c>
      <c r="K103" s="14">
        <v>0</v>
      </c>
      <c r="L103" s="14">
        <v>0</v>
      </c>
    </row>
    <row r="104" spans="1:12">
      <c r="A104" t="s">
        <v>613</v>
      </c>
      <c r="B104" t="s">
        <v>614</v>
      </c>
      <c r="C104" t="s">
        <v>615</v>
      </c>
      <c r="D104" t="s">
        <v>616</v>
      </c>
      <c r="E104" t="s">
        <v>617</v>
      </c>
      <c r="F104" s="14">
        <v>0</v>
      </c>
      <c r="G104" s="14">
        <v>0</v>
      </c>
      <c r="H104" s="14">
        <v>0</v>
      </c>
      <c r="I104" t="s">
        <v>618</v>
      </c>
      <c r="J104" s="14">
        <v>200</v>
      </c>
      <c r="K104" s="14">
        <v>352.5</v>
      </c>
      <c r="L104" s="14">
        <v>0</v>
      </c>
    </row>
    <row r="105" spans="1:12">
      <c r="A105" t="s">
        <v>619</v>
      </c>
      <c r="B105" t="s">
        <v>620</v>
      </c>
      <c r="C105" t="s">
        <v>621</v>
      </c>
      <c r="D105" t="s">
        <v>622</v>
      </c>
      <c r="E105" t="s">
        <v>623</v>
      </c>
      <c r="F105" s="14">
        <v>288000</v>
      </c>
      <c r="G105" s="14">
        <v>156373.43</v>
      </c>
      <c r="H105" s="14">
        <v>0</v>
      </c>
      <c r="I105" t="s">
        <v>624</v>
      </c>
      <c r="J105" s="14">
        <v>150000</v>
      </c>
      <c r="K105" s="14">
        <v>124751.23</v>
      </c>
      <c r="L105" s="14">
        <v>0</v>
      </c>
    </row>
    <row r="106" spans="1:12">
      <c r="A106" t="s">
        <v>625</v>
      </c>
      <c r="B106" t="s">
        <v>626</v>
      </c>
      <c r="C106" t="s">
        <v>627</v>
      </c>
      <c r="D106" t="s">
        <v>628</v>
      </c>
      <c r="E106" t="s">
        <v>629</v>
      </c>
      <c r="F106" s="14">
        <v>0</v>
      </c>
      <c r="G106" s="14">
        <v>0</v>
      </c>
      <c r="H106" s="14">
        <v>0</v>
      </c>
      <c r="I106" t="s">
        <v>630</v>
      </c>
      <c r="J106" s="14">
        <v>120000</v>
      </c>
      <c r="K106" s="14">
        <v>16296.74</v>
      </c>
      <c r="L106" s="14">
        <v>0</v>
      </c>
    </row>
    <row r="107" spans="1:12">
      <c r="A107" t="s">
        <v>631</v>
      </c>
      <c r="B107" t="s">
        <v>632</v>
      </c>
      <c r="C107" t="s">
        <v>633</v>
      </c>
      <c r="D107" t="s">
        <v>634</v>
      </c>
      <c r="E107" t="s">
        <v>635</v>
      </c>
      <c r="F107" s="14">
        <v>0</v>
      </c>
      <c r="G107" s="14">
        <v>0</v>
      </c>
      <c r="H107" s="14">
        <v>0</v>
      </c>
      <c r="I107" t="s">
        <v>636</v>
      </c>
      <c r="J107" s="14">
        <v>18000</v>
      </c>
      <c r="K107" s="14">
        <v>15325.46</v>
      </c>
      <c r="L107" s="14">
        <v>0</v>
      </c>
    </row>
    <row r="108" spans="1:12">
      <c r="A108" t="s">
        <v>637</v>
      </c>
      <c r="B108" t="s">
        <v>638</v>
      </c>
      <c r="C108" t="s">
        <v>639</v>
      </c>
      <c r="D108" t="s">
        <v>640</v>
      </c>
      <c r="E108" t="s">
        <v>641</v>
      </c>
      <c r="F108" s="14">
        <v>28550</v>
      </c>
      <c r="G108" s="14">
        <v>24130.33</v>
      </c>
      <c r="H108" s="14">
        <v>0</v>
      </c>
      <c r="I108" t="s">
        <v>642</v>
      </c>
      <c r="J108" s="14">
        <v>28000</v>
      </c>
      <c r="K108" s="14">
        <v>22034.57</v>
      </c>
      <c r="L108" s="14">
        <v>0</v>
      </c>
    </row>
    <row r="109" spans="1:12">
      <c r="A109" t="s">
        <v>643</v>
      </c>
      <c r="B109" t="s">
        <v>644</v>
      </c>
      <c r="C109" t="s">
        <v>645</v>
      </c>
      <c r="D109" t="s">
        <v>646</v>
      </c>
      <c r="E109" t="s">
        <v>647</v>
      </c>
      <c r="F109" s="14">
        <v>0</v>
      </c>
      <c r="G109" s="14">
        <v>0</v>
      </c>
      <c r="H109" s="14">
        <v>0</v>
      </c>
      <c r="I109" t="s">
        <v>648</v>
      </c>
      <c r="J109" s="14">
        <v>550</v>
      </c>
      <c r="K109" s="14">
        <v>2095.7600000000002</v>
      </c>
      <c r="L109" s="14">
        <v>0</v>
      </c>
    </row>
    <row r="110" spans="1:12">
      <c r="A110" t="s">
        <v>649</v>
      </c>
      <c r="B110" t="s">
        <v>650</v>
      </c>
      <c r="C110" t="s">
        <v>651</v>
      </c>
      <c r="D110" t="s">
        <v>652</v>
      </c>
      <c r="E110" t="s">
        <v>653</v>
      </c>
      <c r="F110" s="14">
        <v>12000</v>
      </c>
      <c r="G110" s="14">
        <v>16780.54</v>
      </c>
      <c r="H110" s="14">
        <v>0</v>
      </c>
      <c r="I110" t="s">
        <v>654</v>
      </c>
      <c r="J110" s="14">
        <v>12000</v>
      </c>
      <c r="K110" s="14">
        <v>14784.66</v>
      </c>
      <c r="L110" s="14">
        <v>0</v>
      </c>
    </row>
    <row r="111" spans="1:12">
      <c r="A111" t="s">
        <v>655</v>
      </c>
      <c r="B111" t="s">
        <v>656</v>
      </c>
      <c r="C111" t="s">
        <v>657</v>
      </c>
      <c r="D111" t="s">
        <v>658</v>
      </c>
      <c r="E111" t="s">
        <v>659</v>
      </c>
      <c r="F111" s="14">
        <v>0</v>
      </c>
      <c r="G111" s="14">
        <v>0</v>
      </c>
      <c r="H111" s="14">
        <v>0</v>
      </c>
      <c r="I111" t="s">
        <v>660</v>
      </c>
      <c r="J111" s="14">
        <v>0</v>
      </c>
      <c r="K111" s="14">
        <v>1812.54</v>
      </c>
      <c r="L111" s="14">
        <v>0</v>
      </c>
    </row>
    <row r="112" spans="1:12">
      <c r="A112" t="s">
        <v>661</v>
      </c>
      <c r="B112" t="s">
        <v>662</v>
      </c>
      <c r="C112" t="s">
        <v>663</v>
      </c>
      <c r="D112" t="s">
        <v>664</v>
      </c>
      <c r="E112" t="s">
        <v>665</v>
      </c>
      <c r="F112" s="14">
        <v>0</v>
      </c>
      <c r="G112" s="14">
        <v>0</v>
      </c>
      <c r="H112" s="14">
        <v>0</v>
      </c>
      <c r="I112" t="s">
        <v>666</v>
      </c>
      <c r="J112" s="14">
        <v>0</v>
      </c>
      <c r="K112" s="14">
        <v>183.34</v>
      </c>
      <c r="L112" s="14">
        <v>0</v>
      </c>
    </row>
    <row r="113" spans="1:12">
      <c r="A113" t="s">
        <v>667</v>
      </c>
      <c r="B113" t="s">
        <v>668</v>
      </c>
      <c r="C113" t="s">
        <v>669</v>
      </c>
      <c r="D113" t="s">
        <v>670</v>
      </c>
      <c r="E113" t="s">
        <v>671</v>
      </c>
      <c r="F113" s="14">
        <v>0</v>
      </c>
      <c r="G113" s="14">
        <v>111</v>
      </c>
      <c r="H113" s="14">
        <v>0</v>
      </c>
      <c r="I113" t="s">
        <v>672</v>
      </c>
      <c r="J113" s="14">
        <v>0</v>
      </c>
      <c r="K113" s="14">
        <v>111</v>
      </c>
      <c r="L113" s="14">
        <v>0</v>
      </c>
    </row>
    <row r="114" spans="1:12">
      <c r="A114" t="s">
        <v>673</v>
      </c>
      <c r="B114" t="s">
        <v>674</v>
      </c>
      <c r="C114" t="s">
        <v>675</v>
      </c>
      <c r="D114" t="s">
        <v>676</v>
      </c>
      <c r="E114" t="s">
        <v>677</v>
      </c>
      <c r="F114" s="14">
        <v>0</v>
      </c>
      <c r="G114" s="14">
        <v>299960</v>
      </c>
      <c r="H114" s="14">
        <v>0</v>
      </c>
      <c r="I114" t="s">
        <v>678</v>
      </c>
      <c r="J114" s="14">
        <v>0</v>
      </c>
      <c r="K114" s="14">
        <v>299960</v>
      </c>
      <c r="L114" s="14">
        <v>0</v>
      </c>
    </row>
    <row r="115" spans="1:12">
      <c r="A115" t="s">
        <v>679</v>
      </c>
      <c r="B115" t="s">
        <v>680</v>
      </c>
      <c r="C115" t="s">
        <v>681</v>
      </c>
      <c r="D115" t="s">
        <v>682</v>
      </c>
      <c r="E115" t="s">
        <v>683</v>
      </c>
      <c r="F115" s="14">
        <v>0</v>
      </c>
      <c r="G115" s="14">
        <v>11400</v>
      </c>
      <c r="H115" s="14">
        <v>0</v>
      </c>
      <c r="I115" t="s">
        <v>684</v>
      </c>
      <c r="J115" s="14">
        <v>0</v>
      </c>
      <c r="K115" s="14">
        <v>11400</v>
      </c>
      <c r="L115" s="14">
        <v>0</v>
      </c>
    </row>
    <row r="116" spans="1:12">
      <c r="A116" t="s">
        <v>685</v>
      </c>
      <c r="B116" t="s">
        <v>686</v>
      </c>
      <c r="C116" t="s">
        <v>687</v>
      </c>
      <c r="D116" t="s">
        <v>688</v>
      </c>
      <c r="E116" t="s">
        <v>689</v>
      </c>
      <c r="F116" s="14">
        <v>30000</v>
      </c>
      <c r="G116" s="14">
        <v>35661.25</v>
      </c>
      <c r="H116" s="14">
        <v>0</v>
      </c>
      <c r="I116" t="s">
        <v>690</v>
      </c>
      <c r="J116" s="14">
        <v>30000</v>
      </c>
      <c r="K116" s="14">
        <v>35661.25</v>
      </c>
      <c r="L116" s="14">
        <v>0</v>
      </c>
    </row>
    <row r="117" spans="1:12">
      <c r="A117" t="s">
        <v>691</v>
      </c>
      <c r="B117" t="s">
        <v>692</v>
      </c>
      <c r="C117" t="s">
        <v>693</v>
      </c>
      <c r="D117" t="s">
        <v>694</v>
      </c>
      <c r="E117" t="s">
        <v>695</v>
      </c>
      <c r="F117" s="14">
        <v>53000</v>
      </c>
      <c r="G117" s="14">
        <v>55300</v>
      </c>
      <c r="H117" s="14">
        <v>0</v>
      </c>
      <c r="I117" t="s">
        <v>696</v>
      </c>
      <c r="J117" s="14">
        <v>0</v>
      </c>
      <c r="K117" s="14">
        <v>1000</v>
      </c>
      <c r="L117" s="14">
        <v>0</v>
      </c>
    </row>
    <row r="118" spans="1:12">
      <c r="A118" t="s">
        <v>697</v>
      </c>
      <c r="B118" t="s">
        <v>698</v>
      </c>
      <c r="C118" t="s">
        <v>699</v>
      </c>
      <c r="D118" t="s">
        <v>700</v>
      </c>
      <c r="E118" t="s">
        <v>701</v>
      </c>
      <c r="F118" s="14">
        <v>0</v>
      </c>
      <c r="G118" s="14">
        <v>0</v>
      </c>
      <c r="H118" s="14">
        <v>0</v>
      </c>
      <c r="I118" t="s">
        <v>702</v>
      </c>
      <c r="J118" s="14">
        <v>27000</v>
      </c>
      <c r="K118" s="14">
        <v>42000</v>
      </c>
      <c r="L118" s="14">
        <v>0</v>
      </c>
    </row>
    <row r="119" spans="1:12">
      <c r="A119" t="s">
        <v>703</v>
      </c>
      <c r="B119" t="s">
        <v>704</v>
      </c>
      <c r="C119" t="s">
        <v>705</v>
      </c>
      <c r="D119" t="s">
        <v>706</v>
      </c>
      <c r="E119" t="s">
        <v>707</v>
      </c>
      <c r="F119" s="14">
        <v>0</v>
      </c>
      <c r="G119" s="14">
        <v>0</v>
      </c>
      <c r="H119" s="14">
        <v>0</v>
      </c>
      <c r="I119" t="s">
        <v>708</v>
      </c>
      <c r="J119" s="14">
        <v>25000</v>
      </c>
      <c r="K119" s="14">
        <v>12300</v>
      </c>
      <c r="L119" s="14">
        <v>0</v>
      </c>
    </row>
    <row r="120" spans="1:12">
      <c r="A120" t="s">
        <v>709</v>
      </c>
      <c r="B120" t="s">
        <v>710</v>
      </c>
      <c r="C120" t="s">
        <v>711</v>
      </c>
      <c r="D120" t="s">
        <v>712</v>
      </c>
      <c r="E120" t="s">
        <v>713</v>
      </c>
      <c r="F120" s="14">
        <v>0</v>
      </c>
      <c r="G120" s="14">
        <v>0</v>
      </c>
      <c r="H120" s="14">
        <v>0</v>
      </c>
      <c r="I120" t="s">
        <v>714</v>
      </c>
      <c r="J120" s="14">
        <v>1000</v>
      </c>
      <c r="K120" s="14">
        <v>0</v>
      </c>
      <c r="L120" s="14">
        <v>0</v>
      </c>
    </row>
    <row r="121" spans="1:12">
      <c r="A121" t="s">
        <v>715</v>
      </c>
      <c r="B121" t="s">
        <v>716</v>
      </c>
      <c r="C121" t="s">
        <v>717</v>
      </c>
      <c r="D121" t="s">
        <v>718</v>
      </c>
      <c r="E121" t="s">
        <v>719</v>
      </c>
      <c r="F121" s="14">
        <v>0</v>
      </c>
      <c r="G121" s="14">
        <v>125.66</v>
      </c>
      <c r="H121" s="14">
        <v>0</v>
      </c>
      <c r="I121" t="s">
        <v>720</v>
      </c>
      <c r="J121" s="14">
        <v>0</v>
      </c>
      <c r="K121" s="14">
        <v>125.66</v>
      </c>
      <c r="L121" s="14">
        <v>0</v>
      </c>
    </row>
    <row r="122" spans="1:12">
      <c r="A122" t="s">
        <v>721</v>
      </c>
      <c r="B122" t="s">
        <v>722</v>
      </c>
      <c r="C122" t="s">
        <v>723</v>
      </c>
      <c r="D122" t="s">
        <v>724</v>
      </c>
      <c r="E122" t="s">
        <v>725</v>
      </c>
      <c r="F122" s="14">
        <v>235000</v>
      </c>
      <c r="G122" s="14">
        <v>225911.86</v>
      </c>
      <c r="H122" s="14">
        <v>0</v>
      </c>
      <c r="I122" t="s">
        <v>726</v>
      </c>
      <c r="J122" s="14">
        <v>150000</v>
      </c>
      <c r="K122" s="14">
        <v>143568.75</v>
      </c>
      <c r="L122" s="14">
        <v>0</v>
      </c>
    </row>
    <row r="123" spans="1:12">
      <c r="A123" t="s">
        <v>727</v>
      </c>
      <c r="B123" t="s">
        <v>728</v>
      </c>
      <c r="C123" t="s">
        <v>729</v>
      </c>
      <c r="D123" t="s">
        <v>730</v>
      </c>
      <c r="E123" t="s">
        <v>731</v>
      </c>
      <c r="F123" s="14">
        <v>0</v>
      </c>
      <c r="G123" s="14">
        <v>0</v>
      </c>
      <c r="H123" s="14">
        <v>0</v>
      </c>
      <c r="I123" t="s">
        <v>732</v>
      </c>
      <c r="J123" s="14">
        <v>85000</v>
      </c>
      <c r="K123" s="14">
        <v>82343.11</v>
      </c>
      <c r="L123" s="14">
        <v>0</v>
      </c>
    </row>
    <row r="124" spans="1:12">
      <c r="A124" t="s">
        <v>733</v>
      </c>
      <c r="B124" t="s">
        <v>734</v>
      </c>
      <c r="C124" t="s">
        <v>735</v>
      </c>
      <c r="D124" t="s">
        <v>736</v>
      </c>
      <c r="E124" t="s">
        <v>737</v>
      </c>
      <c r="F124" s="14">
        <v>620000</v>
      </c>
      <c r="G124" s="14">
        <v>612266.86</v>
      </c>
      <c r="H124" s="14">
        <v>0</v>
      </c>
      <c r="I124" t="s">
        <v>738</v>
      </c>
      <c r="J124" s="14">
        <v>0</v>
      </c>
      <c r="K124" s="14">
        <v>5954.65</v>
      </c>
      <c r="L124" s="14">
        <v>0</v>
      </c>
    </row>
    <row r="125" spans="1:12">
      <c r="A125" t="s">
        <v>739</v>
      </c>
      <c r="B125" t="s">
        <v>740</v>
      </c>
      <c r="C125" t="s">
        <v>741</v>
      </c>
      <c r="D125" t="s">
        <v>742</v>
      </c>
      <c r="E125" t="s">
        <v>743</v>
      </c>
      <c r="F125" s="14">
        <v>0</v>
      </c>
      <c r="G125" s="14">
        <v>0</v>
      </c>
      <c r="H125" s="14">
        <v>0</v>
      </c>
      <c r="I125" t="s">
        <v>744</v>
      </c>
      <c r="J125" s="14">
        <v>520000</v>
      </c>
      <c r="K125" s="14">
        <v>557022.62</v>
      </c>
      <c r="L125" s="14">
        <v>0</v>
      </c>
    </row>
    <row r="126" spans="1:12">
      <c r="A126" t="s">
        <v>745</v>
      </c>
      <c r="B126" t="s">
        <v>746</v>
      </c>
      <c r="C126" t="s">
        <v>747</v>
      </c>
      <c r="D126" t="s">
        <v>748</v>
      </c>
      <c r="E126" t="s">
        <v>749</v>
      </c>
      <c r="F126" s="14">
        <v>0</v>
      </c>
      <c r="G126" s="14">
        <v>0</v>
      </c>
      <c r="H126" s="14">
        <v>0</v>
      </c>
      <c r="I126" t="s">
        <v>750</v>
      </c>
      <c r="J126" s="14">
        <v>15000</v>
      </c>
      <c r="K126" s="14">
        <v>14812.5</v>
      </c>
      <c r="L126" s="14">
        <v>0</v>
      </c>
    </row>
    <row r="127" spans="1:12">
      <c r="A127" t="s">
        <v>751</v>
      </c>
      <c r="B127" t="s">
        <v>752</v>
      </c>
      <c r="C127" t="s">
        <v>753</v>
      </c>
      <c r="D127" t="s">
        <v>754</v>
      </c>
      <c r="E127" t="s">
        <v>755</v>
      </c>
      <c r="F127" s="14">
        <v>0</v>
      </c>
      <c r="G127" s="14">
        <v>0</v>
      </c>
      <c r="H127" s="14">
        <v>0</v>
      </c>
      <c r="I127" t="s">
        <v>756</v>
      </c>
      <c r="J127" s="14">
        <v>45000</v>
      </c>
      <c r="K127" s="14">
        <v>0</v>
      </c>
      <c r="L127" s="14">
        <v>0</v>
      </c>
    </row>
    <row r="128" spans="1:12">
      <c r="A128" t="s">
        <v>757</v>
      </c>
      <c r="B128" t="s">
        <v>758</v>
      </c>
      <c r="C128" t="s">
        <v>759</v>
      </c>
      <c r="D128" t="s">
        <v>760</v>
      </c>
      <c r="E128" t="s">
        <v>761</v>
      </c>
      <c r="F128" s="14">
        <v>0</v>
      </c>
      <c r="G128" s="14">
        <v>0</v>
      </c>
      <c r="H128" s="14">
        <v>0</v>
      </c>
      <c r="I128" t="s">
        <v>762</v>
      </c>
      <c r="J128" s="14">
        <v>40000</v>
      </c>
      <c r="K128" s="14">
        <v>34477.089999999997</v>
      </c>
      <c r="L128" s="14">
        <v>0</v>
      </c>
    </row>
    <row r="129" spans="1:12">
      <c r="A129" t="s">
        <v>763</v>
      </c>
      <c r="B129" t="s">
        <v>764</v>
      </c>
      <c r="C129" t="s">
        <v>765</v>
      </c>
      <c r="D129" t="s">
        <v>766</v>
      </c>
      <c r="E129" t="s">
        <v>767</v>
      </c>
      <c r="F129" s="14">
        <v>25000</v>
      </c>
      <c r="G129" s="14">
        <v>21295.89</v>
      </c>
      <c r="H129" s="14">
        <v>0</v>
      </c>
      <c r="I129" t="s">
        <v>768</v>
      </c>
      <c r="J129" s="14">
        <v>15000</v>
      </c>
      <c r="K129" s="14">
        <v>12154.63</v>
      </c>
      <c r="L129" s="14">
        <v>0</v>
      </c>
    </row>
    <row r="130" spans="1:12">
      <c r="A130" t="s">
        <v>769</v>
      </c>
      <c r="B130" t="s">
        <v>770</v>
      </c>
      <c r="C130" t="s">
        <v>771</v>
      </c>
      <c r="D130" t="s">
        <v>772</v>
      </c>
      <c r="E130" t="s">
        <v>773</v>
      </c>
      <c r="F130" s="14">
        <v>0</v>
      </c>
      <c r="G130" s="14">
        <v>0</v>
      </c>
      <c r="H130" s="14">
        <v>0</v>
      </c>
      <c r="I130" t="s">
        <v>774</v>
      </c>
      <c r="J130" s="14">
        <v>10000</v>
      </c>
      <c r="K130" s="14">
        <v>9141.26</v>
      </c>
      <c r="L130" s="14">
        <v>0</v>
      </c>
    </row>
    <row r="131" spans="1:12">
      <c r="A131" t="s">
        <v>775</v>
      </c>
      <c r="B131" t="s">
        <v>776</v>
      </c>
      <c r="C131" t="s">
        <v>777</v>
      </c>
      <c r="D131" t="s">
        <v>778</v>
      </c>
      <c r="E131" t="s">
        <v>779</v>
      </c>
      <c r="F131" s="14">
        <v>38000</v>
      </c>
      <c r="G131" s="14">
        <v>30927.32</v>
      </c>
      <c r="H131" s="14">
        <v>0</v>
      </c>
      <c r="I131" t="s">
        <v>780</v>
      </c>
      <c r="J131" s="14">
        <v>30000</v>
      </c>
      <c r="K131" s="14">
        <v>29466.880000000001</v>
      </c>
      <c r="L131" s="14">
        <v>0</v>
      </c>
    </row>
    <row r="132" spans="1:12">
      <c r="A132" t="s">
        <v>781</v>
      </c>
      <c r="B132" t="s">
        <v>782</v>
      </c>
      <c r="C132" t="s">
        <v>783</v>
      </c>
      <c r="D132" t="s">
        <v>784</v>
      </c>
      <c r="E132" t="s">
        <v>785</v>
      </c>
      <c r="F132" s="14">
        <v>0</v>
      </c>
      <c r="G132" s="14">
        <v>0</v>
      </c>
      <c r="H132" s="14">
        <v>0</v>
      </c>
      <c r="I132" t="s">
        <v>786</v>
      </c>
      <c r="J132" s="14">
        <v>8000</v>
      </c>
      <c r="K132" s="14">
        <v>1460.44</v>
      </c>
      <c r="L132" s="14">
        <v>0</v>
      </c>
    </row>
    <row r="133" spans="1:12">
      <c r="A133" t="s">
        <v>787</v>
      </c>
      <c r="B133" t="s">
        <v>788</v>
      </c>
      <c r="C133" t="s">
        <v>789</v>
      </c>
      <c r="D133" t="s">
        <v>790</v>
      </c>
      <c r="E133" t="s">
        <v>791</v>
      </c>
      <c r="F133" s="14">
        <v>300000</v>
      </c>
      <c r="G133" s="14">
        <v>379950.03</v>
      </c>
      <c r="H133" s="14">
        <v>0</v>
      </c>
      <c r="I133" t="s">
        <v>792</v>
      </c>
      <c r="J133" s="14">
        <v>300000</v>
      </c>
      <c r="K133" s="14">
        <v>253844.97</v>
      </c>
      <c r="L133" s="14">
        <v>0</v>
      </c>
    </row>
    <row r="134" spans="1:12">
      <c r="A134" t="s">
        <v>793</v>
      </c>
      <c r="B134" t="s">
        <v>794</v>
      </c>
      <c r="C134" t="s">
        <v>795</v>
      </c>
      <c r="D134" t="s">
        <v>796</v>
      </c>
      <c r="E134" t="s">
        <v>797</v>
      </c>
      <c r="F134" s="14">
        <v>0</v>
      </c>
      <c r="G134" s="14">
        <v>0</v>
      </c>
      <c r="H134" s="14">
        <v>0</v>
      </c>
      <c r="I134" t="s">
        <v>798</v>
      </c>
      <c r="J134" s="14">
        <v>0</v>
      </c>
      <c r="K134" s="14">
        <v>126105.06</v>
      </c>
      <c r="L134" s="14">
        <v>0</v>
      </c>
    </row>
    <row r="135" spans="1:12">
      <c r="A135" t="s">
        <v>799</v>
      </c>
      <c r="B135" t="s">
        <v>800</v>
      </c>
      <c r="C135" t="s">
        <v>801</v>
      </c>
      <c r="D135" t="s">
        <v>802</v>
      </c>
      <c r="E135" t="s">
        <v>803</v>
      </c>
      <c r="F135" s="14">
        <v>60000</v>
      </c>
      <c r="G135" s="14">
        <v>53413.38</v>
      </c>
      <c r="H135" s="14">
        <v>0</v>
      </c>
      <c r="I135" t="s">
        <v>804</v>
      </c>
      <c r="J135" s="14">
        <v>60000</v>
      </c>
      <c r="K135" s="14">
        <v>53413.38</v>
      </c>
      <c r="L135" s="14">
        <v>0</v>
      </c>
    </row>
    <row r="136" spans="1:12">
      <c r="A136" t="s">
        <v>805</v>
      </c>
      <c r="B136" t="s">
        <v>806</v>
      </c>
      <c r="C136" t="s">
        <v>807</v>
      </c>
      <c r="D136" t="s">
        <v>808</v>
      </c>
      <c r="E136" t="s">
        <v>809</v>
      </c>
      <c r="F136" s="14">
        <v>133000</v>
      </c>
      <c r="G136" s="14">
        <v>0</v>
      </c>
      <c r="H136" s="14">
        <v>0</v>
      </c>
      <c r="I136" t="s">
        <v>810</v>
      </c>
      <c r="J136" s="14">
        <v>125000</v>
      </c>
      <c r="K136" s="14">
        <v>0</v>
      </c>
      <c r="L136" s="14">
        <v>0</v>
      </c>
    </row>
    <row r="137" spans="1:12">
      <c r="A137" t="s">
        <v>811</v>
      </c>
      <c r="B137" t="s">
        <v>812</v>
      </c>
      <c r="C137" t="s">
        <v>813</v>
      </c>
      <c r="D137" t="s">
        <v>814</v>
      </c>
      <c r="E137" t="s">
        <v>815</v>
      </c>
      <c r="F137" s="14">
        <v>0</v>
      </c>
      <c r="G137" s="14">
        <v>0</v>
      </c>
      <c r="H137" s="14">
        <v>0</v>
      </c>
      <c r="I137" t="s">
        <v>816</v>
      </c>
      <c r="J137" s="14">
        <v>8000</v>
      </c>
      <c r="K137" s="14">
        <v>0</v>
      </c>
      <c r="L137" s="14">
        <v>0</v>
      </c>
    </row>
    <row r="138" spans="1:12">
      <c r="A138" t="s">
        <v>817</v>
      </c>
      <c r="B138" t="s">
        <v>818</v>
      </c>
      <c r="C138" t="s">
        <v>819</v>
      </c>
      <c r="D138" t="s">
        <v>820</v>
      </c>
      <c r="E138" t="s">
        <v>821</v>
      </c>
      <c r="F138" s="14">
        <v>18000</v>
      </c>
      <c r="G138" s="14">
        <v>17525</v>
      </c>
      <c r="H138" s="14">
        <v>0</v>
      </c>
      <c r="I138" t="s">
        <v>822</v>
      </c>
      <c r="J138" s="14">
        <v>18000</v>
      </c>
      <c r="K138" s="14">
        <v>17525</v>
      </c>
      <c r="L138" s="14">
        <v>0</v>
      </c>
    </row>
    <row r="139" spans="1:12">
      <c r="A139" t="s">
        <v>823</v>
      </c>
      <c r="B139" t="s">
        <v>824</v>
      </c>
      <c r="C139" t="s">
        <v>825</v>
      </c>
      <c r="D139" t="s">
        <v>826</v>
      </c>
      <c r="E139" t="s">
        <v>827</v>
      </c>
      <c r="F139" s="14">
        <v>48900</v>
      </c>
      <c r="G139" s="14">
        <v>56426.73</v>
      </c>
      <c r="H139" s="14">
        <v>0</v>
      </c>
      <c r="I139" t="s">
        <v>828</v>
      </c>
      <c r="J139" s="14">
        <v>0</v>
      </c>
      <c r="K139" s="14">
        <v>9168.2000000000007</v>
      </c>
      <c r="L139" s="14">
        <v>0</v>
      </c>
    </row>
    <row r="140" spans="1:12">
      <c r="A140" t="s">
        <v>829</v>
      </c>
      <c r="B140" t="s">
        <v>830</v>
      </c>
      <c r="C140" t="s">
        <v>831</v>
      </c>
      <c r="D140" t="s">
        <v>832</v>
      </c>
      <c r="E140" t="s">
        <v>833</v>
      </c>
      <c r="F140" s="14">
        <v>0</v>
      </c>
      <c r="G140" s="14">
        <v>0</v>
      </c>
      <c r="H140" s="14">
        <v>0</v>
      </c>
      <c r="I140" t="s">
        <v>834</v>
      </c>
      <c r="J140" s="14">
        <v>40000</v>
      </c>
      <c r="K140" s="14">
        <v>46838.53</v>
      </c>
      <c r="L140" s="14">
        <v>0</v>
      </c>
    </row>
    <row r="141" spans="1:12">
      <c r="A141" t="s">
        <v>835</v>
      </c>
      <c r="B141" t="s">
        <v>836</v>
      </c>
      <c r="C141" t="s">
        <v>837</v>
      </c>
      <c r="D141" t="s">
        <v>838</v>
      </c>
      <c r="E141" t="s">
        <v>839</v>
      </c>
      <c r="F141" s="14">
        <v>0</v>
      </c>
      <c r="G141" s="14">
        <v>0</v>
      </c>
      <c r="H141" s="14">
        <v>0</v>
      </c>
      <c r="I141" t="s">
        <v>840</v>
      </c>
      <c r="J141" s="14">
        <v>4000</v>
      </c>
      <c r="K141" s="14">
        <v>0</v>
      </c>
      <c r="L141" s="14">
        <v>0</v>
      </c>
    </row>
    <row r="142" spans="1:12">
      <c r="A142" t="s">
        <v>841</v>
      </c>
      <c r="B142" t="s">
        <v>842</v>
      </c>
      <c r="C142" t="s">
        <v>843</v>
      </c>
      <c r="D142" t="s">
        <v>844</v>
      </c>
      <c r="E142" t="s">
        <v>845</v>
      </c>
      <c r="F142" s="14">
        <v>0</v>
      </c>
      <c r="G142" s="14">
        <v>0</v>
      </c>
      <c r="H142" s="14">
        <v>0</v>
      </c>
      <c r="I142" t="s">
        <v>846</v>
      </c>
      <c r="J142" s="14">
        <v>4900</v>
      </c>
      <c r="K142" s="14">
        <v>420</v>
      </c>
      <c r="L142" s="14">
        <v>0</v>
      </c>
    </row>
    <row r="143" spans="1:12">
      <c r="A143" t="s">
        <v>847</v>
      </c>
      <c r="B143" t="s">
        <v>848</v>
      </c>
      <c r="C143" t="s">
        <v>849</v>
      </c>
      <c r="D143" t="s">
        <v>850</v>
      </c>
      <c r="E143" t="s">
        <v>851</v>
      </c>
      <c r="F143" s="14">
        <v>0</v>
      </c>
      <c r="G143" s="14">
        <v>15000</v>
      </c>
      <c r="H143" s="14">
        <v>0</v>
      </c>
      <c r="I143" t="s">
        <v>852</v>
      </c>
      <c r="J143" s="14">
        <v>0</v>
      </c>
      <c r="K143" s="14">
        <v>2750</v>
      </c>
      <c r="L143" s="14">
        <v>0</v>
      </c>
    </row>
    <row r="144" spans="1:12">
      <c r="A144" t="s">
        <v>853</v>
      </c>
      <c r="B144" t="s">
        <v>854</v>
      </c>
      <c r="C144" t="s">
        <v>855</v>
      </c>
      <c r="D144" t="s">
        <v>856</v>
      </c>
      <c r="E144" t="s">
        <v>857</v>
      </c>
      <c r="F144" s="14">
        <v>0</v>
      </c>
      <c r="G144" s="14">
        <v>0</v>
      </c>
      <c r="H144" s="14">
        <v>0</v>
      </c>
      <c r="I144" t="s">
        <v>858</v>
      </c>
      <c r="J144" s="14">
        <v>0</v>
      </c>
      <c r="K144" s="14">
        <v>12250</v>
      </c>
      <c r="L144" s="14">
        <v>0</v>
      </c>
    </row>
    <row r="145" spans="1:12">
      <c r="A145" t="s">
        <v>859</v>
      </c>
      <c r="B145" t="s">
        <v>860</v>
      </c>
      <c r="C145" t="s">
        <v>861</v>
      </c>
      <c r="D145" t="s">
        <v>862</v>
      </c>
      <c r="E145" t="s">
        <v>863</v>
      </c>
      <c r="F145" s="14">
        <v>1435000</v>
      </c>
      <c r="G145" s="14">
        <v>1434365.27</v>
      </c>
      <c r="H145" s="14">
        <v>0</v>
      </c>
      <c r="I145" t="s">
        <v>864</v>
      </c>
      <c r="J145" s="14">
        <v>1435000</v>
      </c>
      <c r="K145" s="14">
        <v>1434365.27</v>
      </c>
      <c r="L145" s="14">
        <v>0</v>
      </c>
    </row>
    <row r="146" spans="1:12">
      <c r="A146" t="s">
        <v>865</v>
      </c>
      <c r="B146" t="s">
        <v>866</v>
      </c>
      <c r="C146" t="s">
        <v>867</v>
      </c>
      <c r="D146" t="s">
        <v>868</v>
      </c>
      <c r="E146" t="s">
        <v>869</v>
      </c>
      <c r="F146" s="14">
        <v>223000</v>
      </c>
      <c r="G146" s="14">
        <v>222326.61</v>
      </c>
      <c r="H146" s="14">
        <v>0</v>
      </c>
      <c r="I146" t="s">
        <v>870</v>
      </c>
      <c r="J146" s="14">
        <v>223000</v>
      </c>
      <c r="K146" s="14">
        <v>222326.61</v>
      </c>
      <c r="L146" s="14">
        <v>0</v>
      </c>
    </row>
    <row r="147" spans="1:12">
      <c r="A147" t="s">
        <v>871</v>
      </c>
      <c r="B147" t="s">
        <v>872</v>
      </c>
      <c r="C147" t="s">
        <v>873</v>
      </c>
      <c r="D147" t="s">
        <v>874</v>
      </c>
      <c r="E147" t="s">
        <v>875</v>
      </c>
      <c r="F147" s="14">
        <v>24000</v>
      </c>
      <c r="G147" s="14">
        <v>24384.16</v>
      </c>
      <c r="H147" s="14">
        <v>0</v>
      </c>
      <c r="I147" t="s">
        <v>876</v>
      </c>
      <c r="J147" s="14">
        <v>24000</v>
      </c>
      <c r="K147" s="14">
        <v>24384.16</v>
      </c>
      <c r="L147" s="14">
        <v>0</v>
      </c>
    </row>
    <row r="148" spans="1:12">
      <c r="A148" t="s">
        <v>877</v>
      </c>
      <c r="B148" t="s">
        <v>878</v>
      </c>
      <c r="C148" t="s">
        <v>879</v>
      </c>
      <c r="D148" t="s">
        <v>880</v>
      </c>
      <c r="E148" t="s">
        <v>881</v>
      </c>
      <c r="F148" s="14">
        <v>26000</v>
      </c>
      <c r="G148" s="14">
        <v>32659.91</v>
      </c>
      <c r="H148" s="14">
        <v>0</v>
      </c>
      <c r="I148" t="s">
        <v>882</v>
      </c>
      <c r="J148" s="14">
        <v>26000</v>
      </c>
      <c r="K148" s="14">
        <v>32659.91</v>
      </c>
      <c r="L148" s="14">
        <v>0</v>
      </c>
    </row>
    <row r="149" spans="1:12">
      <c r="A149" t="s">
        <v>883</v>
      </c>
      <c r="B149" t="s">
        <v>884</v>
      </c>
      <c r="C149" t="s">
        <v>885</v>
      </c>
      <c r="D149" t="s">
        <v>886</v>
      </c>
      <c r="E149" t="s">
        <v>887</v>
      </c>
      <c r="F149" s="14">
        <v>35000</v>
      </c>
      <c r="G149" s="14">
        <v>46247.5</v>
      </c>
      <c r="H149" s="14">
        <v>0</v>
      </c>
      <c r="I149" t="s">
        <v>888</v>
      </c>
      <c r="J149" s="14">
        <v>35000</v>
      </c>
      <c r="K149" s="14">
        <v>46247.5</v>
      </c>
      <c r="L149" s="14">
        <v>0</v>
      </c>
    </row>
    <row r="150" spans="1:12">
      <c r="A150" t="s">
        <v>889</v>
      </c>
      <c r="B150" t="s">
        <v>890</v>
      </c>
      <c r="C150" t="s">
        <v>891</v>
      </c>
      <c r="D150" t="s">
        <v>892</v>
      </c>
      <c r="E150" t="s">
        <v>893</v>
      </c>
      <c r="F150" s="14">
        <v>82000</v>
      </c>
      <c r="G150" s="14">
        <v>82935.649999999994</v>
      </c>
      <c r="H150" s="14">
        <v>0</v>
      </c>
      <c r="I150" t="s">
        <v>894</v>
      </c>
      <c r="J150" s="14">
        <v>82000</v>
      </c>
      <c r="K150" s="14">
        <v>82935.649999999994</v>
      </c>
      <c r="L150" s="14">
        <v>0</v>
      </c>
    </row>
    <row r="151" spans="1:12">
      <c r="A151" t="s">
        <v>895</v>
      </c>
      <c r="B151" t="s">
        <v>896</v>
      </c>
      <c r="C151" t="s">
        <v>897</v>
      </c>
      <c r="D151" t="s">
        <v>898</v>
      </c>
      <c r="E151" t="s">
        <v>899</v>
      </c>
      <c r="F151" s="14">
        <v>0</v>
      </c>
      <c r="G151" s="14">
        <v>642.83000000000004</v>
      </c>
      <c r="H151" s="14">
        <v>0</v>
      </c>
      <c r="I151" t="s">
        <v>900</v>
      </c>
      <c r="J151" s="14">
        <v>0</v>
      </c>
      <c r="K151" s="14">
        <v>642.83000000000004</v>
      </c>
      <c r="L151" s="14">
        <v>0</v>
      </c>
    </row>
    <row r="152" spans="1:12">
      <c r="A152" t="s">
        <v>901</v>
      </c>
      <c r="B152" t="s">
        <v>902</v>
      </c>
      <c r="C152" t="s">
        <v>903</v>
      </c>
      <c r="D152" t="s">
        <v>904</v>
      </c>
      <c r="E152" t="s">
        <v>905</v>
      </c>
      <c r="F152" s="14">
        <v>354209</v>
      </c>
      <c r="G152" s="14">
        <v>397719.01</v>
      </c>
      <c r="H152" s="14">
        <v>0</v>
      </c>
      <c r="I152" t="s">
        <v>906</v>
      </c>
      <c r="J152" s="14">
        <v>354209</v>
      </c>
      <c r="K152" s="14">
        <v>397719.01</v>
      </c>
      <c r="L152" s="14">
        <v>0</v>
      </c>
    </row>
    <row r="153" spans="1:12">
      <c r="A153" t="s">
        <v>907</v>
      </c>
      <c r="B153" t="s">
        <v>908</v>
      </c>
      <c r="C153" t="s">
        <v>909</v>
      </c>
      <c r="D153" t="s">
        <v>910</v>
      </c>
      <c r="E153" t="s">
        <v>911</v>
      </c>
      <c r="F153" s="14">
        <v>10000</v>
      </c>
      <c r="G153" s="14">
        <v>7325.63</v>
      </c>
      <c r="H153" s="14">
        <v>0</v>
      </c>
      <c r="I153" t="s">
        <v>912</v>
      </c>
      <c r="J153" s="14">
        <v>10000</v>
      </c>
      <c r="K153" s="14">
        <v>7325.63</v>
      </c>
      <c r="L153" s="14">
        <v>0</v>
      </c>
    </row>
    <row r="154" spans="1:12">
      <c r="A154" t="s">
        <v>913</v>
      </c>
      <c r="B154" t="s">
        <v>914</v>
      </c>
      <c r="C154" t="s">
        <v>915</v>
      </c>
      <c r="D154" t="s">
        <v>916</v>
      </c>
      <c r="E154" t="s">
        <v>917</v>
      </c>
      <c r="F154" s="14">
        <v>6000</v>
      </c>
      <c r="G154" s="14">
        <v>4407.88</v>
      </c>
      <c r="H154" s="14">
        <v>0</v>
      </c>
      <c r="I154" t="s">
        <v>918</v>
      </c>
      <c r="J154" s="14">
        <v>6000</v>
      </c>
      <c r="K154" s="14">
        <v>4407.88</v>
      </c>
      <c r="L154" s="14">
        <v>0</v>
      </c>
    </row>
    <row r="155" spans="1:12">
      <c r="A155" t="s">
        <v>919</v>
      </c>
      <c r="B155" t="s">
        <v>920</v>
      </c>
      <c r="C155" t="s">
        <v>921</v>
      </c>
      <c r="D155" t="s">
        <v>922</v>
      </c>
      <c r="E155" t="s">
        <v>923</v>
      </c>
      <c r="F155" s="14">
        <v>35000</v>
      </c>
      <c r="G155" s="14">
        <v>35198.480000000003</v>
      </c>
      <c r="H155" s="14">
        <v>0</v>
      </c>
      <c r="I155" t="s">
        <v>924</v>
      </c>
      <c r="J155" s="14">
        <v>35000</v>
      </c>
      <c r="K155" s="14">
        <v>35198.480000000003</v>
      </c>
      <c r="L155" s="14">
        <v>0</v>
      </c>
    </row>
    <row r="156" spans="1:12">
      <c r="A156" t="s">
        <v>925</v>
      </c>
      <c r="B156" t="s">
        <v>926</v>
      </c>
      <c r="C156" t="s">
        <v>927</v>
      </c>
      <c r="D156" t="s">
        <v>928</v>
      </c>
      <c r="E156" t="s">
        <v>929</v>
      </c>
      <c r="F156" s="14">
        <v>75000</v>
      </c>
      <c r="G156" s="14">
        <v>18755.009999999998</v>
      </c>
      <c r="H156" s="14">
        <v>0</v>
      </c>
      <c r="I156" t="s">
        <v>930</v>
      </c>
      <c r="J156" s="14">
        <v>75000</v>
      </c>
      <c r="K156" s="14">
        <v>18755.009999999998</v>
      </c>
      <c r="L156" s="14">
        <v>0</v>
      </c>
    </row>
    <row r="157" spans="1:12">
      <c r="A157" t="s">
        <v>931</v>
      </c>
      <c r="B157" t="s">
        <v>932</v>
      </c>
      <c r="C157" t="s">
        <v>933</v>
      </c>
      <c r="D157" t="s">
        <v>934</v>
      </c>
      <c r="E157" t="s">
        <v>935</v>
      </c>
      <c r="F157" s="14">
        <v>60000</v>
      </c>
      <c r="G157" s="14">
        <v>75251.87</v>
      </c>
      <c r="H157" s="14">
        <v>0</v>
      </c>
      <c r="I157" t="s">
        <v>936</v>
      </c>
      <c r="J157" s="14">
        <v>60000</v>
      </c>
      <c r="K157" s="14">
        <v>75251.87</v>
      </c>
      <c r="L157" s="14">
        <v>0</v>
      </c>
    </row>
    <row r="158" spans="1:12">
      <c r="A158" t="s">
        <v>937</v>
      </c>
      <c r="B158" t="s">
        <v>938</v>
      </c>
      <c r="C158" t="s">
        <v>939</v>
      </c>
      <c r="D158" t="s">
        <v>940</v>
      </c>
      <c r="E158" t="s">
        <v>941</v>
      </c>
      <c r="F158" s="14">
        <v>119791</v>
      </c>
      <c r="G158" s="14">
        <v>183354.2</v>
      </c>
      <c r="H158" s="14">
        <v>0</v>
      </c>
      <c r="I158" t="s">
        <v>942</v>
      </c>
      <c r="J158" s="14">
        <v>119791</v>
      </c>
      <c r="K158" s="14">
        <v>183354.2</v>
      </c>
      <c r="L158" s="14">
        <v>0</v>
      </c>
    </row>
    <row r="159" spans="1:12">
      <c r="A159" t="s">
        <v>943</v>
      </c>
      <c r="B159" t="s">
        <v>944</v>
      </c>
      <c r="C159" t="s">
        <v>945</v>
      </c>
      <c r="D159" t="s">
        <v>946</v>
      </c>
      <c r="E159" t="s">
        <v>947</v>
      </c>
      <c r="F159" s="14">
        <v>45000</v>
      </c>
      <c r="G159" s="14">
        <v>52119.5</v>
      </c>
      <c r="H159" s="14">
        <v>0</v>
      </c>
      <c r="I159" t="s">
        <v>948</v>
      </c>
      <c r="J159" s="14">
        <v>45000</v>
      </c>
      <c r="K159" s="14">
        <v>52119.5</v>
      </c>
      <c r="L159" s="14">
        <v>0</v>
      </c>
    </row>
    <row r="160" spans="1:12">
      <c r="A160" t="s">
        <v>949</v>
      </c>
      <c r="B160" t="s">
        <v>950</v>
      </c>
      <c r="C160" t="s">
        <v>951</v>
      </c>
      <c r="D160" t="s">
        <v>952</v>
      </c>
      <c r="E160" t="s">
        <v>953</v>
      </c>
      <c r="F160" s="14">
        <v>500000</v>
      </c>
      <c r="G160" s="14">
        <v>504470.13</v>
      </c>
      <c r="H160" s="14">
        <v>0</v>
      </c>
      <c r="I160" t="s">
        <v>954</v>
      </c>
      <c r="J160" s="14">
        <v>500000</v>
      </c>
      <c r="K160" s="14">
        <v>504470.13</v>
      </c>
      <c r="L160" s="14">
        <v>0</v>
      </c>
    </row>
    <row r="161" spans="1:12">
      <c r="A161" t="s">
        <v>955</v>
      </c>
      <c r="B161" t="s">
        <v>956</v>
      </c>
      <c r="C161" t="s">
        <v>957</v>
      </c>
      <c r="D161" t="s">
        <v>958</v>
      </c>
      <c r="E161" t="s">
        <v>959</v>
      </c>
      <c r="F161" s="14">
        <v>70000</v>
      </c>
      <c r="G161" s="14">
        <v>70204.59</v>
      </c>
      <c r="H161" s="14">
        <v>0</v>
      </c>
      <c r="I161" t="s">
        <v>960</v>
      </c>
      <c r="J161" s="14">
        <v>70000</v>
      </c>
      <c r="K161" s="14">
        <v>70204.59</v>
      </c>
      <c r="L161" s="14">
        <v>0</v>
      </c>
    </row>
    <row r="162" spans="1:12">
      <c r="A162" t="s">
        <v>961</v>
      </c>
      <c r="B162" t="s">
        <v>962</v>
      </c>
      <c r="C162" t="s">
        <v>963</v>
      </c>
      <c r="D162" t="s">
        <v>964</v>
      </c>
      <c r="E162" t="s">
        <v>965</v>
      </c>
      <c r="F162" s="14">
        <v>0</v>
      </c>
      <c r="G162" s="14">
        <v>450</v>
      </c>
      <c r="H162" s="14">
        <v>0</v>
      </c>
      <c r="I162" t="s">
        <v>966</v>
      </c>
      <c r="J162" s="14">
        <v>0</v>
      </c>
      <c r="K162" s="14">
        <v>450</v>
      </c>
      <c r="L162" s="14">
        <v>0</v>
      </c>
    </row>
    <row r="163" spans="1:12">
      <c r="A163" t="s">
        <v>967</v>
      </c>
      <c r="B163" t="s">
        <v>968</v>
      </c>
      <c r="C163" t="s">
        <v>969</v>
      </c>
      <c r="D163" t="s">
        <v>970</v>
      </c>
      <c r="E163" t="s">
        <v>971</v>
      </c>
      <c r="F163" s="14">
        <v>120000</v>
      </c>
      <c r="G163" s="14">
        <v>92747</v>
      </c>
      <c r="H163" s="14">
        <v>0</v>
      </c>
      <c r="I163" t="s">
        <v>972</v>
      </c>
      <c r="J163" s="14">
        <v>120000</v>
      </c>
      <c r="K163" s="14">
        <v>92747</v>
      </c>
      <c r="L163" s="14">
        <v>0</v>
      </c>
    </row>
    <row r="164" spans="1:12">
      <c r="A164" t="s">
        <v>973</v>
      </c>
      <c r="B164" t="s">
        <v>974</v>
      </c>
      <c r="C164" t="s">
        <v>975</v>
      </c>
      <c r="D164" t="s">
        <v>976</v>
      </c>
      <c r="E164" t="s">
        <v>977</v>
      </c>
      <c r="F164" s="14">
        <v>40000</v>
      </c>
      <c r="G164" s="14">
        <v>0</v>
      </c>
      <c r="H164" s="14">
        <v>0</v>
      </c>
      <c r="I164" t="s">
        <v>978</v>
      </c>
      <c r="J164" s="14">
        <v>40000</v>
      </c>
      <c r="K164" s="14">
        <v>0</v>
      </c>
      <c r="L164" s="14">
        <v>0</v>
      </c>
    </row>
    <row r="165" spans="1:12">
      <c r="A165" t="s">
        <v>979</v>
      </c>
      <c r="B165" t="s">
        <v>980</v>
      </c>
      <c r="C165" t="s">
        <v>981</v>
      </c>
      <c r="D165" t="s">
        <v>982</v>
      </c>
      <c r="E165" t="s">
        <v>983</v>
      </c>
      <c r="F165" s="14">
        <v>20000</v>
      </c>
      <c r="G165" s="14">
        <v>9756.5</v>
      </c>
      <c r="H165" s="14">
        <v>0</v>
      </c>
      <c r="I165" t="s">
        <v>984</v>
      </c>
      <c r="J165" s="14">
        <v>20000</v>
      </c>
      <c r="K165" s="14">
        <v>9756.5</v>
      </c>
      <c r="L165" s="14">
        <v>0</v>
      </c>
    </row>
    <row r="166" spans="1:12">
      <c r="A166" t="s">
        <v>985</v>
      </c>
      <c r="B166" t="s">
        <v>986</v>
      </c>
      <c r="C166" t="s">
        <v>987</v>
      </c>
      <c r="D166" t="s">
        <v>988</v>
      </c>
      <c r="E166" t="s">
        <v>989</v>
      </c>
      <c r="F166" s="14">
        <v>0</v>
      </c>
      <c r="G166" s="14">
        <v>362.5</v>
      </c>
      <c r="H166" s="14">
        <v>0</v>
      </c>
      <c r="I166" t="s">
        <v>990</v>
      </c>
      <c r="J166" s="14">
        <v>0</v>
      </c>
      <c r="K166" s="14">
        <v>362.5</v>
      </c>
      <c r="L166" s="14">
        <v>0</v>
      </c>
    </row>
    <row r="167" spans="1:12">
      <c r="A167" t="s">
        <v>991</v>
      </c>
      <c r="B167" t="s">
        <v>992</v>
      </c>
      <c r="C167" t="s">
        <v>993</v>
      </c>
      <c r="D167" t="s">
        <v>994</v>
      </c>
      <c r="E167" t="s">
        <v>995</v>
      </c>
      <c r="F167" s="14">
        <v>100000</v>
      </c>
      <c r="G167" s="14">
        <v>97993.5</v>
      </c>
      <c r="H167" s="14">
        <v>0</v>
      </c>
      <c r="I167" t="s">
        <v>996</v>
      </c>
      <c r="J167" s="14">
        <v>100000</v>
      </c>
      <c r="K167" s="14">
        <v>97993.5</v>
      </c>
      <c r="L167" s="14">
        <v>0</v>
      </c>
    </row>
    <row r="168" spans="1:12">
      <c r="A168" t="s">
        <v>997</v>
      </c>
      <c r="B168" t="s">
        <v>998</v>
      </c>
      <c r="C168" t="s">
        <v>999</v>
      </c>
      <c r="D168" t="s">
        <v>1000</v>
      </c>
      <c r="E168" t="s">
        <v>1001</v>
      </c>
      <c r="F168" s="14">
        <v>20000</v>
      </c>
      <c r="G168" s="14">
        <v>16903.27</v>
      </c>
      <c r="H168" s="14">
        <v>0</v>
      </c>
      <c r="I168" t="s">
        <v>1002</v>
      </c>
      <c r="J168" s="14">
        <v>20000</v>
      </c>
      <c r="K168" s="14">
        <v>16903.27</v>
      </c>
      <c r="L168" s="14">
        <v>0</v>
      </c>
    </row>
    <row r="169" spans="1:12">
      <c r="A169" t="s">
        <v>1003</v>
      </c>
      <c r="B169" t="s">
        <v>1004</v>
      </c>
      <c r="C169" t="s">
        <v>1005</v>
      </c>
      <c r="D169" t="s">
        <v>1006</v>
      </c>
      <c r="E169" t="s">
        <v>1007</v>
      </c>
      <c r="F169" s="14">
        <v>0</v>
      </c>
      <c r="G169" s="14">
        <v>137.27000000000001</v>
      </c>
      <c r="H169" s="14">
        <v>0</v>
      </c>
      <c r="I169" t="s">
        <v>1008</v>
      </c>
      <c r="J169" s="14">
        <v>0</v>
      </c>
      <c r="K169" s="14">
        <v>137.27000000000001</v>
      </c>
      <c r="L169" s="14">
        <v>0</v>
      </c>
    </row>
    <row r="170" spans="1:12">
      <c r="A170" t="s">
        <v>1009</v>
      </c>
      <c r="B170" t="s">
        <v>1010</v>
      </c>
      <c r="C170" t="s">
        <v>1011</v>
      </c>
      <c r="D170" t="s">
        <v>1012</v>
      </c>
      <c r="E170" t="s">
        <v>1013</v>
      </c>
      <c r="F170" s="14">
        <v>60342</v>
      </c>
      <c r="G170" s="14">
        <v>69747.48</v>
      </c>
      <c r="H170" s="14">
        <v>0</v>
      </c>
      <c r="I170" t="s">
        <v>1014</v>
      </c>
      <c r="J170" s="14">
        <v>0</v>
      </c>
      <c r="K170" s="14">
        <v>0</v>
      </c>
      <c r="L170" s="14">
        <v>0</v>
      </c>
    </row>
    <row r="171" spans="1:12">
      <c r="A171" t="s">
        <v>1015</v>
      </c>
      <c r="B171" t="s">
        <v>1016</v>
      </c>
      <c r="C171" t="s">
        <v>1017</v>
      </c>
      <c r="D171" t="s">
        <v>1018</v>
      </c>
      <c r="E171" t="s">
        <v>1019</v>
      </c>
      <c r="F171" s="14">
        <v>0</v>
      </c>
      <c r="G171" s="14">
        <v>0</v>
      </c>
      <c r="H171" s="14">
        <v>0</v>
      </c>
      <c r="I171" t="s">
        <v>1020</v>
      </c>
      <c r="J171" s="14">
        <v>42000</v>
      </c>
      <c r="K171" s="14">
        <v>41748.839999999997</v>
      </c>
      <c r="L171" s="14">
        <v>0</v>
      </c>
    </row>
    <row r="172" spans="1:12">
      <c r="A172" t="s">
        <v>1021</v>
      </c>
      <c r="B172" t="s">
        <v>1022</v>
      </c>
      <c r="C172" t="s">
        <v>1023</v>
      </c>
      <c r="D172" t="s">
        <v>1024</v>
      </c>
      <c r="E172" t="s">
        <v>1025</v>
      </c>
      <c r="F172" s="14">
        <v>0</v>
      </c>
      <c r="G172" s="14">
        <v>0</v>
      </c>
      <c r="H172" s="14">
        <v>0</v>
      </c>
      <c r="I172" t="s">
        <v>1026</v>
      </c>
      <c r="J172" s="14">
        <v>18342</v>
      </c>
      <c r="K172" s="14">
        <v>27998.639999999999</v>
      </c>
      <c r="L172" s="14">
        <v>0</v>
      </c>
    </row>
    <row r="173" spans="1:12">
      <c r="A173" t="s">
        <v>1027</v>
      </c>
      <c r="B173" t="s">
        <v>1028</v>
      </c>
      <c r="C173" t="s">
        <v>1029</v>
      </c>
      <c r="D173" t="s">
        <v>1030</v>
      </c>
      <c r="E173" t="s">
        <v>1031</v>
      </c>
      <c r="F173" s="14">
        <v>19359</v>
      </c>
      <c r="G173" s="14">
        <v>22492.11</v>
      </c>
      <c r="H173" s="14">
        <v>0</v>
      </c>
      <c r="I173" t="s">
        <v>1032</v>
      </c>
      <c r="J173" s="14">
        <v>4000</v>
      </c>
      <c r="K173" s="14">
        <v>3000</v>
      </c>
      <c r="L173" s="14">
        <v>0</v>
      </c>
    </row>
    <row r="174" spans="1:12">
      <c r="A174" t="s">
        <v>1033</v>
      </c>
      <c r="B174" t="s">
        <v>1034</v>
      </c>
      <c r="C174" t="s">
        <v>1035</v>
      </c>
      <c r="D174" t="s">
        <v>1036</v>
      </c>
      <c r="E174" t="s">
        <v>1037</v>
      </c>
      <c r="F174" s="14">
        <v>0</v>
      </c>
      <c r="G174" s="14">
        <v>0</v>
      </c>
      <c r="H174" s="14">
        <v>0</v>
      </c>
      <c r="I174" t="s">
        <v>1038</v>
      </c>
      <c r="J174" s="14">
        <v>15359</v>
      </c>
      <c r="K174" s="14">
        <v>19492.11</v>
      </c>
      <c r="L174" s="14">
        <v>0</v>
      </c>
    </row>
    <row r="175" spans="1:12">
      <c r="A175" t="s">
        <v>1039</v>
      </c>
      <c r="B175" t="s">
        <v>1040</v>
      </c>
      <c r="C175" t="s">
        <v>1041</v>
      </c>
      <c r="D175" t="s">
        <v>1042</v>
      </c>
      <c r="E175" t="s">
        <v>1043</v>
      </c>
      <c r="F175" s="14">
        <v>2403</v>
      </c>
      <c r="G175" s="14">
        <v>2116.54</v>
      </c>
      <c r="H175" s="14">
        <v>0</v>
      </c>
      <c r="I175" t="s">
        <v>1044</v>
      </c>
      <c r="J175" s="14">
        <v>403</v>
      </c>
      <c r="K175" s="14">
        <v>403.86</v>
      </c>
      <c r="L175" s="14">
        <v>0</v>
      </c>
    </row>
    <row r="176" spans="1:12">
      <c r="A176" t="s">
        <v>1045</v>
      </c>
      <c r="B176" t="s">
        <v>1046</v>
      </c>
      <c r="C176" t="s">
        <v>1047</v>
      </c>
      <c r="D176" t="s">
        <v>1048</v>
      </c>
      <c r="E176" t="s">
        <v>1049</v>
      </c>
      <c r="F176" s="14">
        <v>0</v>
      </c>
      <c r="G176" s="14">
        <v>0</v>
      </c>
      <c r="H176" s="14">
        <v>0</v>
      </c>
      <c r="I176" t="s">
        <v>1050</v>
      </c>
      <c r="J176" s="14">
        <v>2000</v>
      </c>
      <c r="K176" s="14">
        <v>1712.68</v>
      </c>
      <c r="L176" s="14">
        <v>0</v>
      </c>
    </row>
    <row r="177" spans="1:12">
      <c r="A177" t="s">
        <v>1051</v>
      </c>
      <c r="B177" t="s">
        <v>1052</v>
      </c>
      <c r="C177" t="s">
        <v>1053</v>
      </c>
      <c r="D177" t="s">
        <v>1054</v>
      </c>
      <c r="E177" t="s">
        <v>1055</v>
      </c>
      <c r="F177" s="14">
        <v>0</v>
      </c>
      <c r="G177" s="14">
        <v>18750</v>
      </c>
      <c r="H177" s="14">
        <v>0</v>
      </c>
      <c r="I177" t="s">
        <v>1056</v>
      </c>
      <c r="J177" s="14">
        <v>0</v>
      </c>
      <c r="K177" s="14">
        <v>18750</v>
      </c>
      <c r="L177" s="14">
        <v>0</v>
      </c>
    </row>
    <row r="178" spans="1:12">
      <c r="A178" t="s">
        <v>1057</v>
      </c>
      <c r="B178" t="s">
        <v>1058</v>
      </c>
      <c r="C178" t="s">
        <v>1059</v>
      </c>
      <c r="D178" t="s">
        <v>1060</v>
      </c>
      <c r="E178" t="s">
        <v>1061</v>
      </c>
      <c r="F178" s="14">
        <v>2548</v>
      </c>
      <c r="G178" s="14">
        <v>2548</v>
      </c>
      <c r="H178" s="14">
        <v>0</v>
      </c>
      <c r="I178" t="s">
        <v>1062</v>
      </c>
      <c r="J178" s="14">
        <v>2548</v>
      </c>
      <c r="K178" s="14">
        <v>2548</v>
      </c>
      <c r="L178" s="14">
        <v>0</v>
      </c>
    </row>
    <row r="179" spans="1:12">
      <c r="A179" t="s">
        <v>1063</v>
      </c>
      <c r="B179" t="s">
        <v>1064</v>
      </c>
      <c r="C179" t="s">
        <v>1065</v>
      </c>
      <c r="D179" t="s">
        <v>1066</v>
      </c>
      <c r="E179" t="s">
        <v>1067</v>
      </c>
      <c r="F179" s="14">
        <v>20476</v>
      </c>
      <c r="G179" s="14">
        <v>23564.49</v>
      </c>
      <c r="H179" s="14">
        <v>0</v>
      </c>
      <c r="I179" t="s">
        <v>1068</v>
      </c>
      <c r="J179" s="14">
        <v>7476</v>
      </c>
      <c r="K179" s="14">
        <v>10686.68</v>
      </c>
      <c r="L179" s="14">
        <v>0</v>
      </c>
    </row>
    <row r="180" spans="1:12">
      <c r="A180" t="s">
        <v>1069</v>
      </c>
      <c r="B180" t="s">
        <v>1070</v>
      </c>
      <c r="C180" t="s">
        <v>1071</v>
      </c>
      <c r="D180" t="s">
        <v>1072</v>
      </c>
      <c r="E180" t="s">
        <v>1073</v>
      </c>
      <c r="F180" s="14">
        <v>0</v>
      </c>
      <c r="G180" s="14">
        <v>0</v>
      </c>
      <c r="H180" s="14">
        <v>0</v>
      </c>
      <c r="I180" t="s">
        <v>1074</v>
      </c>
      <c r="J180" s="14">
        <v>10000</v>
      </c>
      <c r="K180" s="14">
        <v>10000</v>
      </c>
      <c r="L180" s="14">
        <v>0</v>
      </c>
    </row>
    <row r="181" spans="1:12">
      <c r="A181" t="s">
        <v>1075</v>
      </c>
      <c r="B181" t="s">
        <v>1076</v>
      </c>
      <c r="C181" t="s">
        <v>1077</v>
      </c>
      <c r="D181" t="s">
        <v>1078</v>
      </c>
      <c r="E181" t="s">
        <v>1079</v>
      </c>
      <c r="F181" s="14">
        <v>0</v>
      </c>
      <c r="G181" s="14">
        <v>0</v>
      </c>
      <c r="H181" s="14">
        <v>0</v>
      </c>
      <c r="I181" t="s">
        <v>1080</v>
      </c>
      <c r="J181" s="14">
        <v>3000</v>
      </c>
      <c r="K181" s="14">
        <v>2877.81</v>
      </c>
      <c r="L181" s="14">
        <v>0</v>
      </c>
    </row>
    <row r="182" spans="1:12">
      <c r="A182" t="s">
        <v>1081</v>
      </c>
      <c r="B182" t="s">
        <v>1082</v>
      </c>
      <c r="C182" t="s">
        <v>1083</v>
      </c>
      <c r="D182" t="s">
        <v>1084</v>
      </c>
      <c r="E182" t="s">
        <v>1085</v>
      </c>
      <c r="F182" s="14">
        <v>28412</v>
      </c>
      <c r="G182" s="14">
        <v>9412.5</v>
      </c>
      <c r="H182" s="14">
        <v>0</v>
      </c>
      <c r="I182" t="s">
        <v>1086</v>
      </c>
      <c r="J182" s="14">
        <v>9412</v>
      </c>
      <c r="K182" s="14">
        <v>9412.5</v>
      </c>
      <c r="L182" s="14">
        <v>0</v>
      </c>
    </row>
    <row r="183" spans="1:12">
      <c r="A183" t="s">
        <v>1087</v>
      </c>
      <c r="B183" t="s">
        <v>1088</v>
      </c>
      <c r="C183" t="s">
        <v>1089</v>
      </c>
      <c r="D183" t="s">
        <v>1090</v>
      </c>
      <c r="E183" t="s">
        <v>1091</v>
      </c>
      <c r="F183" s="14">
        <v>0</v>
      </c>
      <c r="G183" s="14">
        <v>0</v>
      </c>
      <c r="H183" s="14">
        <v>0</v>
      </c>
      <c r="I183" t="s">
        <v>1092</v>
      </c>
      <c r="J183" s="14">
        <v>19000</v>
      </c>
      <c r="K183" s="14">
        <v>0</v>
      </c>
      <c r="L183" s="14">
        <v>0</v>
      </c>
    </row>
    <row r="184" spans="1:12">
      <c r="A184" t="s">
        <v>1093</v>
      </c>
      <c r="B184" t="s">
        <v>1094</v>
      </c>
      <c r="C184" t="s">
        <v>1095</v>
      </c>
      <c r="D184" t="s">
        <v>1096</v>
      </c>
      <c r="E184" t="s">
        <v>1097</v>
      </c>
      <c r="F184" s="14">
        <v>0</v>
      </c>
      <c r="G184" s="14">
        <v>190</v>
      </c>
      <c r="H184" s="14">
        <v>0</v>
      </c>
      <c r="I184" t="s">
        <v>1098</v>
      </c>
      <c r="J184" s="14">
        <v>0</v>
      </c>
      <c r="K184" s="14">
        <v>190</v>
      </c>
      <c r="L184" s="14">
        <v>0</v>
      </c>
    </row>
    <row r="185" spans="1:12">
      <c r="A185" t="s">
        <v>1099</v>
      </c>
      <c r="B185" t="s">
        <v>1100</v>
      </c>
      <c r="C185" t="s">
        <v>1101</v>
      </c>
      <c r="D185" t="s">
        <v>1102</v>
      </c>
      <c r="E185" t="s">
        <v>1103</v>
      </c>
      <c r="F185" s="14">
        <v>1500</v>
      </c>
      <c r="G185" s="14">
        <v>255</v>
      </c>
      <c r="H185" s="14">
        <v>0</v>
      </c>
      <c r="I185" t="s">
        <v>1104</v>
      </c>
      <c r="J185" s="14">
        <v>1500</v>
      </c>
      <c r="K185" s="14">
        <v>255</v>
      </c>
      <c r="L185" s="14">
        <v>0</v>
      </c>
    </row>
    <row r="186" spans="1:12">
      <c r="A186" t="s">
        <v>1105</v>
      </c>
      <c r="B186" t="s">
        <v>1106</v>
      </c>
      <c r="C186" t="s">
        <v>1107</v>
      </c>
      <c r="D186" t="s">
        <v>1108</v>
      </c>
      <c r="E186" t="s">
        <v>1109</v>
      </c>
      <c r="F186" s="14">
        <v>1000</v>
      </c>
      <c r="G186" s="14">
        <v>347.54</v>
      </c>
      <c r="H186" s="14">
        <v>0</v>
      </c>
      <c r="I186" t="s">
        <v>1110</v>
      </c>
      <c r="J186" s="14">
        <v>1000</v>
      </c>
      <c r="K186" s="14">
        <v>347.54</v>
      </c>
      <c r="L186" s="14">
        <v>0</v>
      </c>
    </row>
    <row r="187" spans="1:12">
      <c r="A187" t="s">
        <v>1111</v>
      </c>
      <c r="B187" t="s">
        <v>1112</v>
      </c>
      <c r="C187" t="s">
        <v>1113</v>
      </c>
      <c r="D187" t="s">
        <v>1114</v>
      </c>
      <c r="E187" t="s">
        <v>1115</v>
      </c>
      <c r="F187" s="14">
        <v>130</v>
      </c>
      <c r="G187" s="14">
        <v>130</v>
      </c>
      <c r="H187" s="14">
        <v>0</v>
      </c>
      <c r="I187" t="s">
        <v>1116</v>
      </c>
      <c r="J187" s="14">
        <v>130</v>
      </c>
      <c r="K187" s="14">
        <v>130</v>
      </c>
      <c r="L187" s="14">
        <v>0</v>
      </c>
    </row>
    <row r="188" spans="1:12">
      <c r="A188" t="s">
        <v>1117</v>
      </c>
      <c r="B188" t="s">
        <v>1118</v>
      </c>
      <c r="C188" t="s">
        <v>1119</v>
      </c>
      <c r="D188" t="s">
        <v>1120</v>
      </c>
      <c r="E188" t="s">
        <v>1121</v>
      </c>
      <c r="F188" s="14">
        <v>0</v>
      </c>
      <c r="G188" s="14">
        <v>4.1500000000000004</v>
      </c>
      <c r="H188" s="14">
        <v>0</v>
      </c>
      <c r="I188" t="s">
        <v>1122</v>
      </c>
      <c r="J188" s="14">
        <v>0</v>
      </c>
      <c r="K188" s="14">
        <v>4.1500000000000004</v>
      </c>
      <c r="L188" s="14">
        <v>0</v>
      </c>
    </row>
    <row r="189" spans="1:12">
      <c r="A189" t="s">
        <v>1123</v>
      </c>
      <c r="B189" t="s">
        <v>1124</v>
      </c>
      <c r="C189" t="s">
        <v>1125</v>
      </c>
      <c r="D189" t="s">
        <v>1126</v>
      </c>
      <c r="E189" t="s">
        <v>1127</v>
      </c>
      <c r="F189" s="14">
        <v>62121</v>
      </c>
      <c r="G189" s="14">
        <v>118316.91</v>
      </c>
      <c r="H189" s="14">
        <v>0</v>
      </c>
      <c r="I189" t="s">
        <v>1128</v>
      </c>
      <c r="J189" s="14">
        <v>37121</v>
      </c>
      <c r="K189" s="14">
        <v>79486.16</v>
      </c>
      <c r="L189" s="14">
        <v>0</v>
      </c>
    </row>
    <row r="190" spans="1:12">
      <c r="A190" t="s">
        <v>1129</v>
      </c>
      <c r="B190" t="s">
        <v>1130</v>
      </c>
      <c r="C190" t="s">
        <v>1131</v>
      </c>
      <c r="D190" t="s">
        <v>1132</v>
      </c>
      <c r="E190" t="s">
        <v>1133</v>
      </c>
      <c r="F190" s="14">
        <v>0</v>
      </c>
      <c r="G190" s="14">
        <v>0</v>
      </c>
      <c r="H190" s="14">
        <v>0</v>
      </c>
      <c r="I190" t="s">
        <v>1134</v>
      </c>
      <c r="J190" s="14">
        <v>25000</v>
      </c>
      <c r="K190" s="14">
        <v>38830.75</v>
      </c>
      <c r="L190" s="14">
        <v>0</v>
      </c>
    </row>
    <row r="191" spans="1:12">
      <c r="A191" t="s">
        <v>1135</v>
      </c>
      <c r="B191" t="s">
        <v>1136</v>
      </c>
      <c r="C191" t="s">
        <v>1137</v>
      </c>
      <c r="D191" t="s">
        <v>1138</v>
      </c>
      <c r="E191" t="s">
        <v>1139</v>
      </c>
      <c r="F191" s="14">
        <v>89209</v>
      </c>
      <c r="G191" s="14">
        <v>0</v>
      </c>
      <c r="H191" s="14">
        <v>0</v>
      </c>
      <c r="I191" t="s">
        <v>1140</v>
      </c>
      <c r="J191" s="14">
        <v>89209</v>
      </c>
      <c r="K191" s="14">
        <v>0</v>
      </c>
      <c r="L191" s="14">
        <v>0</v>
      </c>
    </row>
    <row r="192" spans="1:12">
      <c r="A192" t="s">
        <v>1141</v>
      </c>
      <c r="B192" t="s">
        <v>1142</v>
      </c>
      <c r="C192" t="s">
        <v>1143</v>
      </c>
      <c r="D192" t="s">
        <v>1144</v>
      </c>
      <c r="E192" t="s">
        <v>1145</v>
      </c>
      <c r="F192" s="14">
        <v>1500</v>
      </c>
      <c r="G192" s="14">
        <v>0</v>
      </c>
      <c r="H192" s="14">
        <v>0</v>
      </c>
      <c r="I192" t="s">
        <v>1146</v>
      </c>
      <c r="J192" s="14">
        <v>1500</v>
      </c>
      <c r="K192" s="14">
        <v>0</v>
      </c>
      <c r="L192" s="14">
        <v>0</v>
      </c>
    </row>
    <row r="193" spans="1:12">
      <c r="A193" t="s">
        <v>1147</v>
      </c>
      <c r="B193" t="s">
        <v>1148</v>
      </c>
      <c r="C193" t="s">
        <v>1149</v>
      </c>
      <c r="D193" t="s">
        <v>1150</v>
      </c>
      <c r="E193" t="s">
        <v>1151</v>
      </c>
      <c r="F193" s="14">
        <v>18000</v>
      </c>
      <c r="G193" s="14">
        <v>17954.89</v>
      </c>
      <c r="H193" s="14">
        <v>0</v>
      </c>
      <c r="I193" t="s">
        <v>1152</v>
      </c>
      <c r="J193" s="14">
        <v>18000</v>
      </c>
      <c r="K193" s="14">
        <v>14912.57</v>
      </c>
      <c r="L193" s="14">
        <v>0</v>
      </c>
    </row>
    <row r="194" spans="1:12">
      <c r="A194" t="s">
        <v>1153</v>
      </c>
      <c r="B194" t="s">
        <v>1154</v>
      </c>
      <c r="C194" t="s">
        <v>1155</v>
      </c>
      <c r="D194" t="s">
        <v>1156</v>
      </c>
      <c r="E194" t="s">
        <v>1157</v>
      </c>
      <c r="F194" s="14">
        <v>0</v>
      </c>
      <c r="G194" s="14">
        <v>0</v>
      </c>
      <c r="H194" s="14">
        <v>0</v>
      </c>
      <c r="I194" t="s">
        <v>1158</v>
      </c>
      <c r="J194" s="14">
        <v>0</v>
      </c>
      <c r="K194" s="14">
        <v>3042.32</v>
      </c>
      <c r="L194" s="14">
        <v>0</v>
      </c>
    </row>
    <row r="195" spans="1:12">
      <c r="A195" t="s">
        <v>1159</v>
      </c>
      <c r="B195" t="s">
        <v>1160</v>
      </c>
      <c r="C195" t="s">
        <v>1161</v>
      </c>
      <c r="D195" t="s">
        <v>1162</v>
      </c>
      <c r="E195" t="s">
        <v>1163</v>
      </c>
      <c r="F195" s="14">
        <v>2750</v>
      </c>
      <c r="G195" s="14">
        <v>2783</v>
      </c>
      <c r="H195" s="14">
        <v>0</v>
      </c>
      <c r="I195" t="s">
        <v>1164</v>
      </c>
      <c r="J195" s="14">
        <v>2750</v>
      </c>
      <c r="K195" s="14">
        <v>2783</v>
      </c>
      <c r="L195" s="14">
        <v>0</v>
      </c>
    </row>
    <row r="196" spans="1:12">
      <c r="A196" t="s">
        <v>1165</v>
      </c>
      <c r="B196" t="s">
        <v>1166</v>
      </c>
      <c r="C196" t="s">
        <v>1167</v>
      </c>
      <c r="D196" t="s">
        <v>1168</v>
      </c>
      <c r="E196" t="s">
        <v>1169</v>
      </c>
      <c r="F196" s="14">
        <v>300</v>
      </c>
      <c r="G196" s="14">
        <v>305.26</v>
      </c>
      <c r="H196" s="14">
        <v>0</v>
      </c>
      <c r="I196" t="s">
        <v>1170</v>
      </c>
      <c r="J196" s="14">
        <v>300</v>
      </c>
      <c r="K196" s="14">
        <v>305.26</v>
      </c>
      <c r="L196" s="14">
        <v>0</v>
      </c>
    </row>
    <row r="197" spans="1:12">
      <c r="A197" t="s">
        <v>1171</v>
      </c>
      <c r="B197" t="s">
        <v>1172</v>
      </c>
      <c r="C197" t="s">
        <v>1173</v>
      </c>
      <c r="D197" t="s">
        <v>1174</v>
      </c>
      <c r="E197" t="s">
        <v>1175</v>
      </c>
      <c r="F197" s="14">
        <v>14000</v>
      </c>
      <c r="G197" s="14">
        <v>28312.21</v>
      </c>
      <c r="H197" s="14">
        <v>0</v>
      </c>
      <c r="I197" t="s">
        <v>1176</v>
      </c>
      <c r="J197" s="14">
        <v>3591</v>
      </c>
      <c r="K197" s="14">
        <v>0</v>
      </c>
      <c r="L197" s="14">
        <v>0</v>
      </c>
    </row>
    <row r="198" spans="1:12">
      <c r="A198" t="s">
        <v>1177</v>
      </c>
      <c r="B198" t="s">
        <v>1178</v>
      </c>
      <c r="C198" t="s">
        <v>1179</v>
      </c>
      <c r="D198" t="s">
        <v>1180</v>
      </c>
      <c r="E198" t="s">
        <v>1181</v>
      </c>
      <c r="F198" s="14">
        <v>0</v>
      </c>
      <c r="G198" s="14">
        <v>0</v>
      </c>
      <c r="H198" s="14">
        <v>0</v>
      </c>
      <c r="I198" t="s">
        <v>1182</v>
      </c>
      <c r="J198" s="14">
        <v>10409</v>
      </c>
      <c r="K198" s="14">
        <v>28312.21</v>
      </c>
      <c r="L198" s="14">
        <v>0</v>
      </c>
    </row>
    <row r="199" spans="1:12">
      <c r="A199" t="s">
        <v>1183</v>
      </c>
      <c r="B199" t="s">
        <v>1184</v>
      </c>
      <c r="C199" t="s">
        <v>1185</v>
      </c>
      <c r="D199" t="s">
        <v>1186</v>
      </c>
      <c r="E199" t="s">
        <v>1187</v>
      </c>
      <c r="F199" s="14">
        <v>21000</v>
      </c>
      <c r="G199" s="14">
        <v>21025</v>
      </c>
      <c r="H199" s="14">
        <v>0</v>
      </c>
      <c r="I199" t="s">
        <v>1188</v>
      </c>
      <c r="J199" s="14">
        <v>21000</v>
      </c>
      <c r="K199" s="14">
        <v>0</v>
      </c>
      <c r="L199" s="14">
        <v>0</v>
      </c>
    </row>
    <row r="200" spans="1:12">
      <c r="A200" t="s">
        <v>1189</v>
      </c>
      <c r="B200" t="s">
        <v>1190</v>
      </c>
      <c r="C200" t="s">
        <v>1191</v>
      </c>
      <c r="D200" t="s">
        <v>1192</v>
      </c>
      <c r="E200" t="s">
        <v>1193</v>
      </c>
      <c r="F200" s="14">
        <v>0</v>
      </c>
      <c r="G200" s="14">
        <v>0</v>
      </c>
      <c r="H200" s="14">
        <v>0</v>
      </c>
      <c r="I200" t="s">
        <v>1194</v>
      </c>
      <c r="J200" s="14">
        <v>0</v>
      </c>
      <c r="K200" s="14">
        <v>21025</v>
      </c>
      <c r="L200" s="14">
        <v>0</v>
      </c>
    </row>
    <row r="201" spans="1:12">
      <c r="A201" t="s">
        <v>1195</v>
      </c>
      <c r="B201" t="s">
        <v>1196</v>
      </c>
      <c r="C201" t="s">
        <v>1197</v>
      </c>
      <c r="D201" t="s">
        <v>1198</v>
      </c>
      <c r="E201" t="s">
        <v>1199</v>
      </c>
      <c r="F201" s="14">
        <v>0</v>
      </c>
      <c r="G201" s="14">
        <v>10900</v>
      </c>
      <c r="H201" s="14">
        <v>0</v>
      </c>
      <c r="I201" t="s">
        <v>1200</v>
      </c>
      <c r="J201" s="14">
        <v>0</v>
      </c>
      <c r="K201" s="14">
        <v>10900</v>
      </c>
      <c r="L201" s="14">
        <v>0</v>
      </c>
    </row>
    <row r="202" spans="1:12">
      <c r="A202" t="s">
        <v>1201</v>
      </c>
      <c r="B202" t="s">
        <v>1202</v>
      </c>
      <c r="C202" t="s">
        <v>1203</v>
      </c>
      <c r="D202" t="s">
        <v>1204</v>
      </c>
      <c r="E202" t="s">
        <v>1205</v>
      </c>
      <c r="F202" s="14">
        <v>0</v>
      </c>
      <c r="G202" s="14">
        <v>785.81</v>
      </c>
      <c r="H202" s="14">
        <v>0</v>
      </c>
      <c r="I202" t="s">
        <v>1206</v>
      </c>
      <c r="J202" s="14">
        <v>0</v>
      </c>
      <c r="K202" s="14">
        <v>785.81</v>
      </c>
      <c r="L202" s="14">
        <v>0</v>
      </c>
    </row>
    <row r="203" spans="1:12">
      <c r="A203" t="s">
        <v>1207</v>
      </c>
      <c r="B203" t="s">
        <v>1208</v>
      </c>
      <c r="C203" t="s">
        <v>1209</v>
      </c>
      <c r="D203" t="s">
        <v>1210</v>
      </c>
      <c r="E203" t="s">
        <v>1211</v>
      </c>
      <c r="F203" s="14">
        <v>0</v>
      </c>
      <c r="G203" s="14">
        <v>13999.11</v>
      </c>
      <c r="H203" s="14">
        <v>0</v>
      </c>
      <c r="I203" t="s">
        <v>1212</v>
      </c>
      <c r="J203" s="14">
        <v>0</v>
      </c>
      <c r="K203" s="14">
        <v>13999.11</v>
      </c>
      <c r="L203" s="14">
        <v>0</v>
      </c>
    </row>
    <row r="204" spans="1:12">
      <c r="A204" t="s">
        <v>1213</v>
      </c>
      <c r="B204" t="s">
        <v>1214</v>
      </c>
      <c r="C204" t="s">
        <v>1215</v>
      </c>
      <c r="D204" t="s">
        <v>1216</v>
      </c>
      <c r="E204" t="s">
        <v>1217</v>
      </c>
      <c r="F204" s="14">
        <v>0</v>
      </c>
      <c r="G204" s="14">
        <v>127746.4</v>
      </c>
      <c r="H204" s="14">
        <v>0</v>
      </c>
      <c r="I204" t="s">
        <v>1218</v>
      </c>
      <c r="J204" s="14">
        <v>0</v>
      </c>
      <c r="K204" s="14">
        <v>127746.4</v>
      </c>
      <c r="L204" s="14">
        <v>0</v>
      </c>
    </row>
    <row r="205" spans="1:12">
      <c r="A205" t="s">
        <v>1219</v>
      </c>
      <c r="B205" t="s">
        <v>1220</v>
      </c>
      <c r="C205" t="s">
        <v>1221</v>
      </c>
      <c r="D205" t="s">
        <v>1222</v>
      </c>
      <c r="E205" t="s">
        <v>1223</v>
      </c>
      <c r="F205" s="14">
        <v>0</v>
      </c>
      <c r="G205" s="14">
        <v>5.39</v>
      </c>
      <c r="H205" s="14">
        <v>0</v>
      </c>
      <c r="I205" t="s">
        <v>1224</v>
      </c>
      <c r="J205" s="14">
        <v>0</v>
      </c>
      <c r="K205" s="14">
        <v>5.39</v>
      </c>
      <c r="L205" s="14">
        <v>0</v>
      </c>
    </row>
    <row r="206" spans="1:12">
      <c r="A206" t="s">
        <v>1225</v>
      </c>
      <c r="B206" t="s">
        <v>1226</v>
      </c>
      <c r="C206" t="s">
        <v>1227</v>
      </c>
      <c r="D206" t="s">
        <v>1228</v>
      </c>
      <c r="E206" t="s">
        <v>1229</v>
      </c>
      <c r="F206" s="14">
        <v>0</v>
      </c>
      <c r="G206" s="14">
        <v>50000</v>
      </c>
      <c r="H206" s="14">
        <v>0</v>
      </c>
      <c r="I206" t="s">
        <v>1230</v>
      </c>
      <c r="J206" s="14">
        <v>0</v>
      </c>
      <c r="K206" s="14">
        <v>50000</v>
      </c>
      <c r="L206" s="14">
        <v>0</v>
      </c>
    </row>
    <row r="207" spans="1:12">
      <c r="A207" t="s">
        <v>1231</v>
      </c>
      <c r="B207" t="s">
        <v>1232</v>
      </c>
      <c r="C207" t="s">
        <v>1233</v>
      </c>
      <c r="D207" t="s">
        <v>1234</v>
      </c>
      <c r="E207" t="s">
        <v>1235</v>
      </c>
      <c r="F207" s="14">
        <v>6500</v>
      </c>
      <c r="G207" s="14">
        <v>0</v>
      </c>
      <c r="H207" s="14">
        <v>0</v>
      </c>
      <c r="I207" t="s">
        <v>1236</v>
      </c>
      <c r="J207" s="14">
        <v>6500</v>
      </c>
      <c r="K207" s="14">
        <v>0</v>
      </c>
      <c r="L207" s="14">
        <v>0</v>
      </c>
    </row>
    <row r="208" spans="1:12">
      <c r="A208" t="s">
        <v>1237</v>
      </c>
      <c r="B208" t="s">
        <v>1238</v>
      </c>
      <c r="C208" t="s">
        <v>1239</v>
      </c>
      <c r="D208" t="s">
        <v>1240</v>
      </c>
      <c r="E208" t="s">
        <v>1241</v>
      </c>
      <c r="F208" s="14">
        <v>1000</v>
      </c>
      <c r="G208" s="14">
        <v>0</v>
      </c>
      <c r="H208" s="14">
        <v>0</v>
      </c>
      <c r="I208" t="s">
        <v>1242</v>
      </c>
      <c r="J208" s="14">
        <v>1000</v>
      </c>
      <c r="K208" s="14">
        <v>0</v>
      </c>
      <c r="L208" s="14">
        <v>0</v>
      </c>
    </row>
    <row r="209" spans="1:12">
      <c r="A209" t="s">
        <v>1243</v>
      </c>
      <c r="B209" t="s">
        <v>1244</v>
      </c>
      <c r="C209" t="s">
        <v>1245</v>
      </c>
      <c r="D209" t="s">
        <v>1246</v>
      </c>
      <c r="E209" t="s">
        <v>1247</v>
      </c>
      <c r="F209" s="14">
        <v>17500</v>
      </c>
      <c r="G209" s="14">
        <v>15683.73</v>
      </c>
      <c r="H209" s="14">
        <v>0</v>
      </c>
      <c r="I209" t="s">
        <v>1248</v>
      </c>
      <c r="J209" s="14">
        <v>17500</v>
      </c>
      <c r="K209" s="14">
        <v>15683.73</v>
      </c>
      <c r="L209" s="14">
        <v>0</v>
      </c>
    </row>
    <row r="210" spans="1:12">
      <c r="A210" t="s">
        <v>1249</v>
      </c>
      <c r="B210" t="s">
        <v>1250</v>
      </c>
      <c r="C210" t="s">
        <v>1251</v>
      </c>
      <c r="D210" t="s">
        <v>1252</v>
      </c>
      <c r="E210" t="s">
        <v>1253</v>
      </c>
      <c r="F210" s="14">
        <v>11000</v>
      </c>
      <c r="G210" s="14">
        <v>5425.88</v>
      </c>
      <c r="H210" s="14">
        <v>0</v>
      </c>
      <c r="I210" t="s">
        <v>1254</v>
      </c>
      <c r="J210" s="14">
        <v>11000</v>
      </c>
      <c r="K210" s="14">
        <v>5425.88</v>
      </c>
      <c r="L210" s="14">
        <v>0</v>
      </c>
    </row>
    <row r="212" spans="1:12">
      <c r="A212" s="6"/>
      <c r="C212" s="6"/>
    </row>
    <row r="223" spans="1:12">
      <c r="D223" s="1"/>
    </row>
  </sheetData>
  <mergeCells count="1">
    <mergeCell ref="A1:L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D35"/>
  <sheetViews>
    <sheetView workbookViewId="0">
      <selection activeCell="O17" sqref="O17:Q17"/>
    </sheetView>
  </sheetViews>
  <sheetFormatPr defaultRowHeight="15"/>
  <cols>
    <col min="1" max="1" width="3.28515625" customWidth="1"/>
    <col min="2" max="2" width="6.140625" customWidth="1"/>
    <col min="3" max="3" width="3.28515625" customWidth="1"/>
    <col min="4" max="4" width="25" customWidth="1"/>
    <col min="5" max="5" width="19.5703125" customWidth="1"/>
    <col min="6" max="6" width="4" customWidth="1"/>
    <col min="7" max="7" width="9.140625" customWidth="1"/>
    <col min="8" max="8" width="10" customWidth="1"/>
    <col min="9" max="9" width="2.42578125" customWidth="1"/>
    <col min="10" max="10" width="8" customWidth="1"/>
    <col min="11" max="11" width="12.28515625" customWidth="1"/>
    <col min="12" max="12" width="0.140625" customWidth="1"/>
    <col min="13" max="13" width="7.7109375" customWidth="1"/>
    <col min="14" max="14" width="11.28515625" customWidth="1"/>
    <col min="15" max="15" width="3.85546875" customWidth="1"/>
    <col min="16" max="16" width="6" customWidth="1"/>
    <col min="17" max="17" width="1.7109375" customWidth="1"/>
    <col min="18" max="18" width="3" customWidth="1"/>
    <col min="19" max="19" width="0.28515625" customWidth="1"/>
    <col min="20" max="20" width="9" customWidth="1"/>
    <col min="21" max="21" width="3.28515625" customWidth="1"/>
    <col min="22" max="23" width="9.140625" hidden="1" customWidth="1"/>
    <col min="24" max="25" width="0" hidden="1" customWidth="1"/>
    <col min="27" max="27" width="11.7109375" bestFit="1" customWidth="1"/>
    <col min="256" max="256" width="3.28515625" customWidth="1"/>
    <col min="257" max="257" width="6.140625" customWidth="1"/>
    <col min="258" max="258" width="3.28515625" customWidth="1"/>
    <col min="259" max="259" width="22" customWidth="1"/>
    <col min="260" max="260" width="5.140625" customWidth="1"/>
    <col min="261" max="261" width="4" customWidth="1"/>
    <col min="262" max="262" width="9.140625" customWidth="1"/>
    <col min="263" max="263" width="10" customWidth="1"/>
    <col min="264" max="264" width="2.42578125" customWidth="1"/>
    <col min="265" max="265" width="8" customWidth="1"/>
    <col min="266" max="266" width="12.28515625" customWidth="1"/>
    <col min="267" max="267" width="0.140625" customWidth="1"/>
    <col min="268" max="268" width="7.7109375" customWidth="1"/>
    <col min="269" max="269" width="11.28515625" customWidth="1"/>
    <col min="270" max="270" width="3.85546875" customWidth="1"/>
    <col min="271" max="271" width="6" customWidth="1"/>
    <col min="272" max="272" width="2.42578125" customWidth="1"/>
    <col min="273" max="273" width="3" customWidth="1"/>
    <col min="274" max="274" width="0.28515625" customWidth="1"/>
    <col min="275" max="275" width="9.140625" customWidth="1"/>
    <col min="276" max="276" width="0.28515625" customWidth="1"/>
    <col min="277" max="277" width="3.28515625" customWidth="1"/>
    <col min="512" max="512" width="3.28515625" customWidth="1"/>
    <col min="513" max="513" width="6.140625" customWidth="1"/>
    <col min="514" max="514" width="3.28515625" customWidth="1"/>
    <col min="515" max="515" width="22" customWidth="1"/>
    <col min="516" max="516" width="5.140625" customWidth="1"/>
    <col min="517" max="517" width="4" customWidth="1"/>
    <col min="518" max="518" width="9.140625" customWidth="1"/>
    <col min="519" max="519" width="10" customWidth="1"/>
    <col min="520" max="520" width="2.42578125" customWidth="1"/>
    <col min="521" max="521" width="8" customWidth="1"/>
    <col min="522" max="522" width="12.28515625" customWidth="1"/>
    <col min="523" max="523" width="0.140625" customWidth="1"/>
    <col min="524" max="524" width="7.7109375" customWidth="1"/>
    <col min="525" max="525" width="11.28515625" customWidth="1"/>
    <col min="526" max="526" width="3.85546875" customWidth="1"/>
    <col min="527" max="527" width="6" customWidth="1"/>
    <col min="528" max="528" width="2.42578125" customWidth="1"/>
    <col min="529" max="529" width="3" customWidth="1"/>
    <col min="530" max="530" width="0.28515625" customWidth="1"/>
    <col min="531" max="531" width="9.140625" customWidth="1"/>
    <col min="532" max="532" width="0.28515625" customWidth="1"/>
    <col min="533" max="533" width="3.28515625" customWidth="1"/>
    <col min="768" max="768" width="3.28515625" customWidth="1"/>
    <col min="769" max="769" width="6.140625" customWidth="1"/>
    <col min="770" max="770" width="3.28515625" customWidth="1"/>
    <col min="771" max="771" width="22" customWidth="1"/>
    <col min="772" max="772" width="5.140625" customWidth="1"/>
    <col min="773" max="773" width="4" customWidth="1"/>
    <col min="774" max="774" width="9.140625" customWidth="1"/>
    <col min="775" max="775" width="10" customWidth="1"/>
    <col min="776" max="776" width="2.42578125" customWidth="1"/>
    <col min="777" max="777" width="8" customWidth="1"/>
    <col min="778" max="778" width="12.28515625" customWidth="1"/>
    <col min="779" max="779" width="0.140625" customWidth="1"/>
    <col min="780" max="780" width="7.7109375" customWidth="1"/>
    <col min="781" max="781" width="11.28515625" customWidth="1"/>
    <col min="782" max="782" width="3.85546875" customWidth="1"/>
    <col min="783" max="783" width="6" customWidth="1"/>
    <col min="784" max="784" width="2.42578125" customWidth="1"/>
    <col min="785" max="785" width="3" customWidth="1"/>
    <col min="786" max="786" width="0.28515625" customWidth="1"/>
    <col min="787" max="787" width="9.140625" customWidth="1"/>
    <col min="788" max="788" width="0.28515625" customWidth="1"/>
    <col min="789" max="789" width="3.28515625" customWidth="1"/>
    <col min="1024" max="1024" width="3.28515625" customWidth="1"/>
    <col min="1025" max="1025" width="6.140625" customWidth="1"/>
    <col min="1026" max="1026" width="3.28515625" customWidth="1"/>
    <col min="1027" max="1027" width="22" customWidth="1"/>
    <col min="1028" max="1028" width="5.140625" customWidth="1"/>
    <col min="1029" max="1029" width="4" customWidth="1"/>
    <col min="1030" max="1030" width="9.140625" customWidth="1"/>
    <col min="1031" max="1031" width="10" customWidth="1"/>
    <col min="1032" max="1032" width="2.42578125" customWidth="1"/>
    <col min="1033" max="1033" width="8" customWidth="1"/>
    <col min="1034" max="1034" width="12.28515625" customWidth="1"/>
    <col min="1035" max="1035" width="0.140625" customWidth="1"/>
    <col min="1036" max="1036" width="7.7109375" customWidth="1"/>
    <col min="1037" max="1037" width="11.28515625" customWidth="1"/>
    <col min="1038" max="1038" width="3.85546875" customWidth="1"/>
    <col min="1039" max="1039" width="6" customWidth="1"/>
    <col min="1040" max="1040" width="2.42578125" customWidth="1"/>
    <col min="1041" max="1041" width="3" customWidth="1"/>
    <col min="1042" max="1042" width="0.28515625" customWidth="1"/>
    <col min="1043" max="1043" width="9.140625" customWidth="1"/>
    <col min="1044" max="1044" width="0.28515625" customWidth="1"/>
    <col min="1045" max="1045" width="3.28515625" customWidth="1"/>
    <col min="1280" max="1280" width="3.28515625" customWidth="1"/>
    <col min="1281" max="1281" width="6.140625" customWidth="1"/>
    <col min="1282" max="1282" width="3.28515625" customWidth="1"/>
    <col min="1283" max="1283" width="22" customWidth="1"/>
    <col min="1284" max="1284" width="5.140625" customWidth="1"/>
    <col min="1285" max="1285" width="4" customWidth="1"/>
    <col min="1286" max="1286" width="9.140625" customWidth="1"/>
    <col min="1287" max="1287" width="10" customWidth="1"/>
    <col min="1288" max="1288" width="2.42578125" customWidth="1"/>
    <col min="1289" max="1289" width="8" customWidth="1"/>
    <col min="1290" max="1290" width="12.28515625" customWidth="1"/>
    <col min="1291" max="1291" width="0.140625" customWidth="1"/>
    <col min="1292" max="1292" width="7.7109375" customWidth="1"/>
    <col min="1293" max="1293" width="11.28515625" customWidth="1"/>
    <col min="1294" max="1294" width="3.85546875" customWidth="1"/>
    <col min="1295" max="1295" width="6" customWidth="1"/>
    <col min="1296" max="1296" width="2.42578125" customWidth="1"/>
    <col min="1297" max="1297" width="3" customWidth="1"/>
    <col min="1298" max="1298" width="0.28515625" customWidth="1"/>
    <col min="1299" max="1299" width="9.140625" customWidth="1"/>
    <col min="1300" max="1300" width="0.28515625" customWidth="1"/>
    <col min="1301" max="1301" width="3.28515625" customWidth="1"/>
    <col min="1536" max="1536" width="3.28515625" customWidth="1"/>
    <col min="1537" max="1537" width="6.140625" customWidth="1"/>
    <col min="1538" max="1538" width="3.28515625" customWidth="1"/>
    <col min="1539" max="1539" width="22" customWidth="1"/>
    <col min="1540" max="1540" width="5.140625" customWidth="1"/>
    <col min="1541" max="1541" width="4" customWidth="1"/>
    <col min="1542" max="1542" width="9.140625" customWidth="1"/>
    <col min="1543" max="1543" width="10" customWidth="1"/>
    <col min="1544" max="1544" width="2.42578125" customWidth="1"/>
    <col min="1545" max="1545" width="8" customWidth="1"/>
    <col min="1546" max="1546" width="12.28515625" customWidth="1"/>
    <col min="1547" max="1547" width="0.140625" customWidth="1"/>
    <col min="1548" max="1548" width="7.7109375" customWidth="1"/>
    <col min="1549" max="1549" width="11.28515625" customWidth="1"/>
    <col min="1550" max="1550" width="3.85546875" customWidth="1"/>
    <col min="1551" max="1551" width="6" customWidth="1"/>
    <col min="1552" max="1552" width="2.42578125" customWidth="1"/>
    <col min="1553" max="1553" width="3" customWidth="1"/>
    <col min="1554" max="1554" width="0.28515625" customWidth="1"/>
    <col min="1555" max="1555" width="9.140625" customWidth="1"/>
    <col min="1556" max="1556" width="0.28515625" customWidth="1"/>
    <col min="1557" max="1557" width="3.28515625" customWidth="1"/>
    <col min="1792" max="1792" width="3.28515625" customWidth="1"/>
    <col min="1793" max="1793" width="6.140625" customWidth="1"/>
    <col min="1794" max="1794" width="3.28515625" customWidth="1"/>
    <col min="1795" max="1795" width="22" customWidth="1"/>
    <col min="1796" max="1796" width="5.140625" customWidth="1"/>
    <col min="1797" max="1797" width="4" customWidth="1"/>
    <col min="1798" max="1798" width="9.140625" customWidth="1"/>
    <col min="1799" max="1799" width="10" customWidth="1"/>
    <col min="1800" max="1800" width="2.42578125" customWidth="1"/>
    <col min="1801" max="1801" width="8" customWidth="1"/>
    <col min="1802" max="1802" width="12.28515625" customWidth="1"/>
    <col min="1803" max="1803" width="0.140625" customWidth="1"/>
    <col min="1804" max="1804" width="7.7109375" customWidth="1"/>
    <col min="1805" max="1805" width="11.28515625" customWidth="1"/>
    <col min="1806" max="1806" width="3.85546875" customWidth="1"/>
    <col min="1807" max="1807" width="6" customWidth="1"/>
    <col min="1808" max="1808" width="2.42578125" customWidth="1"/>
    <col min="1809" max="1809" width="3" customWidth="1"/>
    <col min="1810" max="1810" width="0.28515625" customWidth="1"/>
    <col min="1811" max="1811" width="9.140625" customWidth="1"/>
    <col min="1812" max="1812" width="0.28515625" customWidth="1"/>
    <col min="1813" max="1813" width="3.28515625" customWidth="1"/>
    <col min="2048" max="2048" width="3.28515625" customWidth="1"/>
    <col min="2049" max="2049" width="6.140625" customWidth="1"/>
    <col min="2050" max="2050" width="3.28515625" customWidth="1"/>
    <col min="2051" max="2051" width="22" customWidth="1"/>
    <col min="2052" max="2052" width="5.140625" customWidth="1"/>
    <col min="2053" max="2053" width="4" customWidth="1"/>
    <col min="2054" max="2054" width="9.140625" customWidth="1"/>
    <col min="2055" max="2055" width="10" customWidth="1"/>
    <col min="2056" max="2056" width="2.42578125" customWidth="1"/>
    <col min="2057" max="2057" width="8" customWidth="1"/>
    <col min="2058" max="2058" width="12.28515625" customWidth="1"/>
    <col min="2059" max="2059" width="0.140625" customWidth="1"/>
    <col min="2060" max="2060" width="7.7109375" customWidth="1"/>
    <col min="2061" max="2061" width="11.28515625" customWidth="1"/>
    <col min="2062" max="2062" width="3.85546875" customWidth="1"/>
    <col min="2063" max="2063" width="6" customWidth="1"/>
    <col min="2064" max="2064" width="2.42578125" customWidth="1"/>
    <col min="2065" max="2065" width="3" customWidth="1"/>
    <col min="2066" max="2066" width="0.28515625" customWidth="1"/>
    <col min="2067" max="2067" width="9.140625" customWidth="1"/>
    <col min="2068" max="2068" width="0.28515625" customWidth="1"/>
    <col min="2069" max="2069" width="3.28515625" customWidth="1"/>
    <col min="2304" max="2304" width="3.28515625" customWidth="1"/>
    <col min="2305" max="2305" width="6.140625" customWidth="1"/>
    <col min="2306" max="2306" width="3.28515625" customWidth="1"/>
    <col min="2307" max="2307" width="22" customWidth="1"/>
    <col min="2308" max="2308" width="5.140625" customWidth="1"/>
    <col min="2309" max="2309" width="4" customWidth="1"/>
    <col min="2310" max="2310" width="9.140625" customWidth="1"/>
    <col min="2311" max="2311" width="10" customWidth="1"/>
    <col min="2312" max="2312" width="2.42578125" customWidth="1"/>
    <col min="2313" max="2313" width="8" customWidth="1"/>
    <col min="2314" max="2314" width="12.28515625" customWidth="1"/>
    <col min="2315" max="2315" width="0.140625" customWidth="1"/>
    <col min="2316" max="2316" width="7.7109375" customWidth="1"/>
    <col min="2317" max="2317" width="11.28515625" customWidth="1"/>
    <col min="2318" max="2318" width="3.85546875" customWidth="1"/>
    <col min="2319" max="2319" width="6" customWidth="1"/>
    <col min="2320" max="2320" width="2.42578125" customWidth="1"/>
    <col min="2321" max="2321" width="3" customWidth="1"/>
    <col min="2322" max="2322" width="0.28515625" customWidth="1"/>
    <col min="2323" max="2323" width="9.140625" customWidth="1"/>
    <col min="2324" max="2324" width="0.28515625" customWidth="1"/>
    <col min="2325" max="2325" width="3.28515625" customWidth="1"/>
    <col min="2560" max="2560" width="3.28515625" customWidth="1"/>
    <col min="2561" max="2561" width="6.140625" customWidth="1"/>
    <col min="2562" max="2562" width="3.28515625" customWidth="1"/>
    <col min="2563" max="2563" width="22" customWidth="1"/>
    <col min="2564" max="2564" width="5.140625" customWidth="1"/>
    <col min="2565" max="2565" width="4" customWidth="1"/>
    <col min="2566" max="2566" width="9.140625" customWidth="1"/>
    <col min="2567" max="2567" width="10" customWidth="1"/>
    <col min="2568" max="2568" width="2.42578125" customWidth="1"/>
    <col min="2569" max="2569" width="8" customWidth="1"/>
    <col min="2570" max="2570" width="12.28515625" customWidth="1"/>
    <col min="2571" max="2571" width="0.140625" customWidth="1"/>
    <col min="2572" max="2572" width="7.7109375" customWidth="1"/>
    <col min="2573" max="2573" width="11.28515625" customWidth="1"/>
    <col min="2574" max="2574" width="3.85546875" customWidth="1"/>
    <col min="2575" max="2575" width="6" customWidth="1"/>
    <col min="2576" max="2576" width="2.42578125" customWidth="1"/>
    <col min="2577" max="2577" width="3" customWidth="1"/>
    <col min="2578" max="2578" width="0.28515625" customWidth="1"/>
    <col min="2579" max="2579" width="9.140625" customWidth="1"/>
    <col min="2580" max="2580" width="0.28515625" customWidth="1"/>
    <col min="2581" max="2581" width="3.28515625" customWidth="1"/>
    <col min="2816" max="2816" width="3.28515625" customWidth="1"/>
    <col min="2817" max="2817" width="6.140625" customWidth="1"/>
    <col min="2818" max="2818" width="3.28515625" customWidth="1"/>
    <col min="2819" max="2819" width="22" customWidth="1"/>
    <col min="2820" max="2820" width="5.140625" customWidth="1"/>
    <col min="2821" max="2821" width="4" customWidth="1"/>
    <col min="2822" max="2822" width="9.140625" customWidth="1"/>
    <col min="2823" max="2823" width="10" customWidth="1"/>
    <col min="2824" max="2824" width="2.42578125" customWidth="1"/>
    <col min="2825" max="2825" width="8" customWidth="1"/>
    <col min="2826" max="2826" width="12.28515625" customWidth="1"/>
    <col min="2827" max="2827" width="0.140625" customWidth="1"/>
    <col min="2828" max="2828" width="7.7109375" customWidth="1"/>
    <col min="2829" max="2829" width="11.28515625" customWidth="1"/>
    <col min="2830" max="2830" width="3.85546875" customWidth="1"/>
    <col min="2831" max="2831" width="6" customWidth="1"/>
    <col min="2832" max="2832" width="2.42578125" customWidth="1"/>
    <col min="2833" max="2833" width="3" customWidth="1"/>
    <col min="2834" max="2834" width="0.28515625" customWidth="1"/>
    <col min="2835" max="2835" width="9.140625" customWidth="1"/>
    <col min="2836" max="2836" width="0.28515625" customWidth="1"/>
    <col min="2837" max="2837" width="3.28515625" customWidth="1"/>
    <col min="3072" max="3072" width="3.28515625" customWidth="1"/>
    <col min="3073" max="3073" width="6.140625" customWidth="1"/>
    <col min="3074" max="3074" width="3.28515625" customWidth="1"/>
    <col min="3075" max="3075" width="22" customWidth="1"/>
    <col min="3076" max="3076" width="5.140625" customWidth="1"/>
    <col min="3077" max="3077" width="4" customWidth="1"/>
    <col min="3078" max="3078" width="9.140625" customWidth="1"/>
    <col min="3079" max="3079" width="10" customWidth="1"/>
    <col min="3080" max="3080" width="2.42578125" customWidth="1"/>
    <col min="3081" max="3081" width="8" customWidth="1"/>
    <col min="3082" max="3082" width="12.28515625" customWidth="1"/>
    <col min="3083" max="3083" width="0.140625" customWidth="1"/>
    <col min="3084" max="3084" width="7.7109375" customWidth="1"/>
    <col min="3085" max="3085" width="11.28515625" customWidth="1"/>
    <col min="3086" max="3086" width="3.85546875" customWidth="1"/>
    <col min="3087" max="3087" width="6" customWidth="1"/>
    <col min="3088" max="3088" width="2.42578125" customWidth="1"/>
    <col min="3089" max="3089" width="3" customWidth="1"/>
    <col min="3090" max="3090" width="0.28515625" customWidth="1"/>
    <col min="3091" max="3091" width="9.140625" customWidth="1"/>
    <col min="3092" max="3092" width="0.28515625" customWidth="1"/>
    <col min="3093" max="3093" width="3.28515625" customWidth="1"/>
    <col min="3328" max="3328" width="3.28515625" customWidth="1"/>
    <col min="3329" max="3329" width="6.140625" customWidth="1"/>
    <col min="3330" max="3330" width="3.28515625" customWidth="1"/>
    <col min="3331" max="3331" width="22" customWidth="1"/>
    <col min="3332" max="3332" width="5.140625" customWidth="1"/>
    <col min="3333" max="3333" width="4" customWidth="1"/>
    <col min="3334" max="3334" width="9.140625" customWidth="1"/>
    <col min="3335" max="3335" width="10" customWidth="1"/>
    <col min="3336" max="3336" width="2.42578125" customWidth="1"/>
    <col min="3337" max="3337" width="8" customWidth="1"/>
    <col min="3338" max="3338" width="12.28515625" customWidth="1"/>
    <col min="3339" max="3339" width="0.140625" customWidth="1"/>
    <col min="3340" max="3340" width="7.7109375" customWidth="1"/>
    <col min="3341" max="3341" width="11.28515625" customWidth="1"/>
    <col min="3342" max="3342" width="3.85546875" customWidth="1"/>
    <col min="3343" max="3343" width="6" customWidth="1"/>
    <col min="3344" max="3344" width="2.42578125" customWidth="1"/>
    <col min="3345" max="3345" width="3" customWidth="1"/>
    <col min="3346" max="3346" width="0.28515625" customWidth="1"/>
    <col min="3347" max="3347" width="9.140625" customWidth="1"/>
    <col min="3348" max="3348" width="0.28515625" customWidth="1"/>
    <col min="3349" max="3349" width="3.28515625" customWidth="1"/>
    <col min="3584" max="3584" width="3.28515625" customWidth="1"/>
    <col min="3585" max="3585" width="6.140625" customWidth="1"/>
    <col min="3586" max="3586" width="3.28515625" customWidth="1"/>
    <col min="3587" max="3587" width="22" customWidth="1"/>
    <col min="3588" max="3588" width="5.140625" customWidth="1"/>
    <col min="3589" max="3589" width="4" customWidth="1"/>
    <col min="3590" max="3590" width="9.140625" customWidth="1"/>
    <col min="3591" max="3591" width="10" customWidth="1"/>
    <col min="3592" max="3592" width="2.42578125" customWidth="1"/>
    <col min="3593" max="3593" width="8" customWidth="1"/>
    <col min="3594" max="3594" width="12.28515625" customWidth="1"/>
    <col min="3595" max="3595" width="0.140625" customWidth="1"/>
    <col min="3596" max="3596" width="7.7109375" customWidth="1"/>
    <col min="3597" max="3597" width="11.28515625" customWidth="1"/>
    <col min="3598" max="3598" width="3.85546875" customWidth="1"/>
    <col min="3599" max="3599" width="6" customWidth="1"/>
    <col min="3600" max="3600" width="2.42578125" customWidth="1"/>
    <col min="3601" max="3601" width="3" customWidth="1"/>
    <col min="3602" max="3602" width="0.28515625" customWidth="1"/>
    <col min="3603" max="3603" width="9.140625" customWidth="1"/>
    <col min="3604" max="3604" width="0.28515625" customWidth="1"/>
    <col min="3605" max="3605" width="3.28515625" customWidth="1"/>
    <col min="3840" max="3840" width="3.28515625" customWidth="1"/>
    <col min="3841" max="3841" width="6.140625" customWidth="1"/>
    <col min="3842" max="3842" width="3.28515625" customWidth="1"/>
    <col min="3843" max="3843" width="22" customWidth="1"/>
    <col min="3844" max="3844" width="5.140625" customWidth="1"/>
    <col min="3845" max="3845" width="4" customWidth="1"/>
    <col min="3846" max="3846" width="9.140625" customWidth="1"/>
    <col min="3847" max="3847" width="10" customWidth="1"/>
    <col min="3848" max="3848" width="2.42578125" customWidth="1"/>
    <col min="3849" max="3849" width="8" customWidth="1"/>
    <col min="3850" max="3850" width="12.28515625" customWidth="1"/>
    <col min="3851" max="3851" width="0.140625" customWidth="1"/>
    <col min="3852" max="3852" width="7.7109375" customWidth="1"/>
    <col min="3853" max="3853" width="11.28515625" customWidth="1"/>
    <col min="3854" max="3854" width="3.85546875" customWidth="1"/>
    <col min="3855" max="3855" width="6" customWidth="1"/>
    <col min="3856" max="3856" width="2.42578125" customWidth="1"/>
    <col min="3857" max="3857" width="3" customWidth="1"/>
    <col min="3858" max="3858" width="0.28515625" customWidth="1"/>
    <col min="3859" max="3859" width="9.140625" customWidth="1"/>
    <col min="3860" max="3860" width="0.28515625" customWidth="1"/>
    <col min="3861" max="3861" width="3.28515625" customWidth="1"/>
    <col min="4096" max="4096" width="3.28515625" customWidth="1"/>
    <col min="4097" max="4097" width="6.140625" customWidth="1"/>
    <col min="4098" max="4098" width="3.28515625" customWidth="1"/>
    <col min="4099" max="4099" width="22" customWidth="1"/>
    <col min="4100" max="4100" width="5.140625" customWidth="1"/>
    <col min="4101" max="4101" width="4" customWidth="1"/>
    <col min="4102" max="4102" width="9.140625" customWidth="1"/>
    <col min="4103" max="4103" width="10" customWidth="1"/>
    <col min="4104" max="4104" width="2.42578125" customWidth="1"/>
    <col min="4105" max="4105" width="8" customWidth="1"/>
    <col min="4106" max="4106" width="12.28515625" customWidth="1"/>
    <col min="4107" max="4107" width="0.140625" customWidth="1"/>
    <col min="4108" max="4108" width="7.7109375" customWidth="1"/>
    <col min="4109" max="4109" width="11.28515625" customWidth="1"/>
    <col min="4110" max="4110" width="3.85546875" customWidth="1"/>
    <col min="4111" max="4111" width="6" customWidth="1"/>
    <col min="4112" max="4112" width="2.42578125" customWidth="1"/>
    <col min="4113" max="4113" width="3" customWidth="1"/>
    <col min="4114" max="4114" width="0.28515625" customWidth="1"/>
    <col min="4115" max="4115" width="9.140625" customWidth="1"/>
    <col min="4116" max="4116" width="0.28515625" customWidth="1"/>
    <col min="4117" max="4117" width="3.28515625" customWidth="1"/>
    <col min="4352" max="4352" width="3.28515625" customWidth="1"/>
    <col min="4353" max="4353" width="6.140625" customWidth="1"/>
    <col min="4354" max="4354" width="3.28515625" customWidth="1"/>
    <col min="4355" max="4355" width="22" customWidth="1"/>
    <col min="4356" max="4356" width="5.140625" customWidth="1"/>
    <col min="4357" max="4357" width="4" customWidth="1"/>
    <col min="4358" max="4358" width="9.140625" customWidth="1"/>
    <col min="4359" max="4359" width="10" customWidth="1"/>
    <col min="4360" max="4360" width="2.42578125" customWidth="1"/>
    <col min="4361" max="4361" width="8" customWidth="1"/>
    <col min="4362" max="4362" width="12.28515625" customWidth="1"/>
    <col min="4363" max="4363" width="0.140625" customWidth="1"/>
    <col min="4364" max="4364" width="7.7109375" customWidth="1"/>
    <col min="4365" max="4365" width="11.28515625" customWidth="1"/>
    <col min="4366" max="4366" width="3.85546875" customWidth="1"/>
    <col min="4367" max="4367" width="6" customWidth="1"/>
    <col min="4368" max="4368" width="2.42578125" customWidth="1"/>
    <col min="4369" max="4369" width="3" customWidth="1"/>
    <col min="4370" max="4370" width="0.28515625" customWidth="1"/>
    <col min="4371" max="4371" width="9.140625" customWidth="1"/>
    <col min="4372" max="4372" width="0.28515625" customWidth="1"/>
    <col min="4373" max="4373" width="3.28515625" customWidth="1"/>
    <col min="4608" max="4608" width="3.28515625" customWidth="1"/>
    <col min="4609" max="4609" width="6.140625" customWidth="1"/>
    <col min="4610" max="4610" width="3.28515625" customWidth="1"/>
    <col min="4611" max="4611" width="22" customWidth="1"/>
    <col min="4612" max="4612" width="5.140625" customWidth="1"/>
    <col min="4613" max="4613" width="4" customWidth="1"/>
    <col min="4614" max="4614" width="9.140625" customWidth="1"/>
    <col min="4615" max="4615" width="10" customWidth="1"/>
    <col min="4616" max="4616" width="2.42578125" customWidth="1"/>
    <col min="4617" max="4617" width="8" customWidth="1"/>
    <col min="4618" max="4618" width="12.28515625" customWidth="1"/>
    <col min="4619" max="4619" width="0.140625" customWidth="1"/>
    <col min="4620" max="4620" width="7.7109375" customWidth="1"/>
    <col min="4621" max="4621" width="11.28515625" customWidth="1"/>
    <col min="4622" max="4622" width="3.85546875" customWidth="1"/>
    <col min="4623" max="4623" width="6" customWidth="1"/>
    <col min="4624" max="4624" width="2.42578125" customWidth="1"/>
    <col min="4625" max="4625" width="3" customWidth="1"/>
    <col min="4626" max="4626" width="0.28515625" customWidth="1"/>
    <col min="4627" max="4627" width="9.140625" customWidth="1"/>
    <col min="4628" max="4628" width="0.28515625" customWidth="1"/>
    <col min="4629" max="4629" width="3.28515625" customWidth="1"/>
    <col min="4864" max="4864" width="3.28515625" customWidth="1"/>
    <col min="4865" max="4865" width="6.140625" customWidth="1"/>
    <col min="4866" max="4866" width="3.28515625" customWidth="1"/>
    <col min="4867" max="4867" width="22" customWidth="1"/>
    <col min="4868" max="4868" width="5.140625" customWidth="1"/>
    <col min="4869" max="4869" width="4" customWidth="1"/>
    <col min="4870" max="4870" width="9.140625" customWidth="1"/>
    <col min="4871" max="4871" width="10" customWidth="1"/>
    <col min="4872" max="4872" width="2.42578125" customWidth="1"/>
    <col min="4873" max="4873" width="8" customWidth="1"/>
    <col min="4874" max="4874" width="12.28515625" customWidth="1"/>
    <col min="4875" max="4875" width="0.140625" customWidth="1"/>
    <col min="4876" max="4876" width="7.7109375" customWidth="1"/>
    <col min="4877" max="4877" width="11.28515625" customWidth="1"/>
    <col min="4878" max="4878" width="3.85546875" customWidth="1"/>
    <col min="4879" max="4879" width="6" customWidth="1"/>
    <col min="4880" max="4880" width="2.42578125" customWidth="1"/>
    <col min="4881" max="4881" width="3" customWidth="1"/>
    <col min="4882" max="4882" width="0.28515625" customWidth="1"/>
    <col min="4883" max="4883" width="9.140625" customWidth="1"/>
    <col min="4884" max="4884" width="0.28515625" customWidth="1"/>
    <col min="4885" max="4885" width="3.28515625" customWidth="1"/>
    <col min="5120" max="5120" width="3.28515625" customWidth="1"/>
    <col min="5121" max="5121" width="6.140625" customWidth="1"/>
    <col min="5122" max="5122" width="3.28515625" customWidth="1"/>
    <col min="5123" max="5123" width="22" customWidth="1"/>
    <col min="5124" max="5124" width="5.140625" customWidth="1"/>
    <col min="5125" max="5125" width="4" customWidth="1"/>
    <col min="5126" max="5126" width="9.140625" customWidth="1"/>
    <col min="5127" max="5127" width="10" customWidth="1"/>
    <col min="5128" max="5128" width="2.42578125" customWidth="1"/>
    <col min="5129" max="5129" width="8" customWidth="1"/>
    <col min="5130" max="5130" width="12.28515625" customWidth="1"/>
    <col min="5131" max="5131" width="0.140625" customWidth="1"/>
    <col min="5132" max="5132" width="7.7109375" customWidth="1"/>
    <col min="5133" max="5133" width="11.28515625" customWidth="1"/>
    <col min="5134" max="5134" width="3.85546875" customWidth="1"/>
    <col min="5135" max="5135" width="6" customWidth="1"/>
    <col min="5136" max="5136" width="2.42578125" customWidth="1"/>
    <col min="5137" max="5137" width="3" customWidth="1"/>
    <col min="5138" max="5138" width="0.28515625" customWidth="1"/>
    <col min="5139" max="5139" width="9.140625" customWidth="1"/>
    <col min="5140" max="5140" width="0.28515625" customWidth="1"/>
    <col min="5141" max="5141" width="3.28515625" customWidth="1"/>
    <col min="5376" max="5376" width="3.28515625" customWidth="1"/>
    <col min="5377" max="5377" width="6.140625" customWidth="1"/>
    <col min="5378" max="5378" width="3.28515625" customWidth="1"/>
    <col min="5379" max="5379" width="22" customWidth="1"/>
    <col min="5380" max="5380" width="5.140625" customWidth="1"/>
    <col min="5381" max="5381" width="4" customWidth="1"/>
    <col min="5382" max="5382" width="9.140625" customWidth="1"/>
    <col min="5383" max="5383" width="10" customWidth="1"/>
    <col min="5384" max="5384" width="2.42578125" customWidth="1"/>
    <col min="5385" max="5385" width="8" customWidth="1"/>
    <col min="5386" max="5386" width="12.28515625" customWidth="1"/>
    <col min="5387" max="5387" width="0.140625" customWidth="1"/>
    <col min="5388" max="5388" width="7.7109375" customWidth="1"/>
    <col min="5389" max="5389" width="11.28515625" customWidth="1"/>
    <col min="5390" max="5390" width="3.85546875" customWidth="1"/>
    <col min="5391" max="5391" width="6" customWidth="1"/>
    <col min="5392" max="5392" width="2.42578125" customWidth="1"/>
    <col min="5393" max="5393" width="3" customWidth="1"/>
    <col min="5394" max="5394" width="0.28515625" customWidth="1"/>
    <col min="5395" max="5395" width="9.140625" customWidth="1"/>
    <col min="5396" max="5396" width="0.28515625" customWidth="1"/>
    <col min="5397" max="5397" width="3.28515625" customWidth="1"/>
    <col min="5632" max="5632" width="3.28515625" customWidth="1"/>
    <col min="5633" max="5633" width="6.140625" customWidth="1"/>
    <col min="5634" max="5634" width="3.28515625" customWidth="1"/>
    <col min="5635" max="5635" width="22" customWidth="1"/>
    <col min="5636" max="5636" width="5.140625" customWidth="1"/>
    <col min="5637" max="5637" width="4" customWidth="1"/>
    <col min="5638" max="5638" width="9.140625" customWidth="1"/>
    <col min="5639" max="5639" width="10" customWidth="1"/>
    <col min="5640" max="5640" width="2.42578125" customWidth="1"/>
    <col min="5641" max="5641" width="8" customWidth="1"/>
    <col min="5642" max="5642" width="12.28515625" customWidth="1"/>
    <col min="5643" max="5643" width="0.140625" customWidth="1"/>
    <col min="5644" max="5644" width="7.7109375" customWidth="1"/>
    <col min="5645" max="5645" width="11.28515625" customWidth="1"/>
    <col min="5646" max="5646" width="3.85546875" customWidth="1"/>
    <col min="5647" max="5647" width="6" customWidth="1"/>
    <col min="5648" max="5648" width="2.42578125" customWidth="1"/>
    <col min="5649" max="5649" width="3" customWidth="1"/>
    <col min="5650" max="5650" width="0.28515625" customWidth="1"/>
    <col min="5651" max="5651" width="9.140625" customWidth="1"/>
    <col min="5652" max="5652" width="0.28515625" customWidth="1"/>
    <col min="5653" max="5653" width="3.28515625" customWidth="1"/>
    <col min="5888" max="5888" width="3.28515625" customWidth="1"/>
    <col min="5889" max="5889" width="6.140625" customWidth="1"/>
    <col min="5890" max="5890" width="3.28515625" customWidth="1"/>
    <col min="5891" max="5891" width="22" customWidth="1"/>
    <col min="5892" max="5892" width="5.140625" customWidth="1"/>
    <col min="5893" max="5893" width="4" customWidth="1"/>
    <col min="5894" max="5894" width="9.140625" customWidth="1"/>
    <col min="5895" max="5895" width="10" customWidth="1"/>
    <col min="5896" max="5896" width="2.42578125" customWidth="1"/>
    <col min="5897" max="5897" width="8" customWidth="1"/>
    <col min="5898" max="5898" width="12.28515625" customWidth="1"/>
    <col min="5899" max="5899" width="0.140625" customWidth="1"/>
    <col min="5900" max="5900" width="7.7109375" customWidth="1"/>
    <col min="5901" max="5901" width="11.28515625" customWidth="1"/>
    <col min="5902" max="5902" width="3.85546875" customWidth="1"/>
    <col min="5903" max="5903" width="6" customWidth="1"/>
    <col min="5904" max="5904" width="2.42578125" customWidth="1"/>
    <col min="5905" max="5905" width="3" customWidth="1"/>
    <col min="5906" max="5906" width="0.28515625" customWidth="1"/>
    <col min="5907" max="5907" width="9.140625" customWidth="1"/>
    <col min="5908" max="5908" width="0.28515625" customWidth="1"/>
    <col min="5909" max="5909" width="3.28515625" customWidth="1"/>
    <col min="6144" max="6144" width="3.28515625" customWidth="1"/>
    <col min="6145" max="6145" width="6.140625" customWidth="1"/>
    <col min="6146" max="6146" width="3.28515625" customWidth="1"/>
    <col min="6147" max="6147" width="22" customWidth="1"/>
    <col min="6148" max="6148" width="5.140625" customWidth="1"/>
    <col min="6149" max="6149" width="4" customWidth="1"/>
    <col min="6150" max="6150" width="9.140625" customWidth="1"/>
    <col min="6151" max="6151" width="10" customWidth="1"/>
    <col min="6152" max="6152" width="2.42578125" customWidth="1"/>
    <col min="6153" max="6153" width="8" customWidth="1"/>
    <col min="6154" max="6154" width="12.28515625" customWidth="1"/>
    <col min="6155" max="6155" width="0.140625" customWidth="1"/>
    <col min="6156" max="6156" width="7.7109375" customWidth="1"/>
    <col min="6157" max="6157" width="11.28515625" customWidth="1"/>
    <col min="6158" max="6158" width="3.85546875" customWidth="1"/>
    <col min="6159" max="6159" width="6" customWidth="1"/>
    <col min="6160" max="6160" width="2.42578125" customWidth="1"/>
    <col min="6161" max="6161" width="3" customWidth="1"/>
    <col min="6162" max="6162" width="0.28515625" customWidth="1"/>
    <col min="6163" max="6163" width="9.140625" customWidth="1"/>
    <col min="6164" max="6164" width="0.28515625" customWidth="1"/>
    <col min="6165" max="6165" width="3.28515625" customWidth="1"/>
    <col min="6400" max="6400" width="3.28515625" customWidth="1"/>
    <col min="6401" max="6401" width="6.140625" customWidth="1"/>
    <col min="6402" max="6402" width="3.28515625" customWidth="1"/>
    <col min="6403" max="6403" width="22" customWidth="1"/>
    <col min="6404" max="6404" width="5.140625" customWidth="1"/>
    <col min="6405" max="6405" width="4" customWidth="1"/>
    <col min="6406" max="6406" width="9.140625" customWidth="1"/>
    <col min="6407" max="6407" width="10" customWidth="1"/>
    <col min="6408" max="6408" width="2.42578125" customWidth="1"/>
    <col min="6409" max="6409" width="8" customWidth="1"/>
    <col min="6410" max="6410" width="12.28515625" customWidth="1"/>
    <col min="6411" max="6411" width="0.140625" customWidth="1"/>
    <col min="6412" max="6412" width="7.7109375" customWidth="1"/>
    <col min="6413" max="6413" width="11.28515625" customWidth="1"/>
    <col min="6414" max="6414" width="3.85546875" customWidth="1"/>
    <col min="6415" max="6415" width="6" customWidth="1"/>
    <col min="6416" max="6416" width="2.42578125" customWidth="1"/>
    <col min="6417" max="6417" width="3" customWidth="1"/>
    <col min="6418" max="6418" width="0.28515625" customWidth="1"/>
    <col min="6419" max="6419" width="9.140625" customWidth="1"/>
    <col min="6420" max="6420" width="0.28515625" customWidth="1"/>
    <col min="6421" max="6421" width="3.28515625" customWidth="1"/>
    <col min="6656" max="6656" width="3.28515625" customWidth="1"/>
    <col min="6657" max="6657" width="6.140625" customWidth="1"/>
    <col min="6658" max="6658" width="3.28515625" customWidth="1"/>
    <col min="6659" max="6659" width="22" customWidth="1"/>
    <col min="6660" max="6660" width="5.140625" customWidth="1"/>
    <col min="6661" max="6661" width="4" customWidth="1"/>
    <col min="6662" max="6662" width="9.140625" customWidth="1"/>
    <col min="6663" max="6663" width="10" customWidth="1"/>
    <col min="6664" max="6664" width="2.42578125" customWidth="1"/>
    <col min="6665" max="6665" width="8" customWidth="1"/>
    <col min="6666" max="6666" width="12.28515625" customWidth="1"/>
    <col min="6667" max="6667" width="0.140625" customWidth="1"/>
    <col min="6668" max="6668" width="7.7109375" customWidth="1"/>
    <col min="6669" max="6669" width="11.28515625" customWidth="1"/>
    <col min="6670" max="6670" width="3.85546875" customWidth="1"/>
    <col min="6671" max="6671" width="6" customWidth="1"/>
    <col min="6672" max="6672" width="2.42578125" customWidth="1"/>
    <col min="6673" max="6673" width="3" customWidth="1"/>
    <col min="6674" max="6674" width="0.28515625" customWidth="1"/>
    <col min="6675" max="6675" width="9.140625" customWidth="1"/>
    <col min="6676" max="6676" width="0.28515625" customWidth="1"/>
    <col min="6677" max="6677" width="3.28515625" customWidth="1"/>
    <col min="6912" max="6912" width="3.28515625" customWidth="1"/>
    <col min="6913" max="6913" width="6.140625" customWidth="1"/>
    <col min="6914" max="6914" width="3.28515625" customWidth="1"/>
    <col min="6915" max="6915" width="22" customWidth="1"/>
    <col min="6916" max="6916" width="5.140625" customWidth="1"/>
    <col min="6917" max="6917" width="4" customWidth="1"/>
    <col min="6918" max="6918" width="9.140625" customWidth="1"/>
    <col min="6919" max="6919" width="10" customWidth="1"/>
    <col min="6920" max="6920" width="2.42578125" customWidth="1"/>
    <col min="6921" max="6921" width="8" customWidth="1"/>
    <col min="6922" max="6922" width="12.28515625" customWidth="1"/>
    <col min="6923" max="6923" width="0.140625" customWidth="1"/>
    <col min="6924" max="6924" width="7.7109375" customWidth="1"/>
    <col min="6925" max="6925" width="11.28515625" customWidth="1"/>
    <col min="6926" max="6926" width="3.85546875" customWidth="1"/>
    <col min="6927" max="6927" width="6" customWidth="1"/>
    <col min="6928" max="6928" width="2.42578125" customWidth="1"/>
    <col min="6929" max="6929" width="3" customWidth="1"/>
    <col min="6930" max="6930" width="0.28515625" customWidth="1"/>
    <col min="6931" max="6931" width="9.140625" customWidth="1"/>
    <col min="6932" max="6932" width="0.28515625" customWidth="1"/>
    <col min="6933" max="6933" width="3.28515625" customWidth="1"/>
    <col min="7168" max="7168" width="3.28515625" customWidth="1"/>
    <col min="7169" max="7169" width="6.140625" customWidth="1"/>
    <col min="7170" max="7170" width="3.28515625" customWidth="1"/>
    <col min="7171" max="7171" width="22" customWidth="1"/>
    <col min="7172" max="7172" width="5.140625" customWidth="1"/>
    <col min="7173" max="7173" width="4" customWidth="1"/>
    <col min="7174" max="7174" width="9.140625" customWidth="1"/>
    <col min="7175" max="7175" width="10" customWidth="1"/>
    <col min="7176" max="7176" width="2.42578125" customWidth="1"/>
    <col min="7177" max="7177" width="8" customWidth="1"/>
    <col min="7178" max="7178" width="12.28515625" customWidth="1"/>
    <col min="7179" max="7179" width="0.140625" customWidth="1"/>
    <col min="7180" max="7180" width="7.7109375" customWidth="1"/>
    <col min="7181" max="7181" width="11.28515625" customWidth="1"/>
    <col min="7182" max="7182" width="3.85546875" customWidth="1"/>
    <col min="7183" max="7183" width="6" customWidth="1"/>
    <col min="7184" max="7184" width="2.42578125" customWidth="1"/>
    <col min="7185" max="7185" width="3" customWidth="1"/>
    <col min="7186" max="7186" width="0.28515625" customWidth="1"/>
    <col min="7187" max="7187" width="9.140625" customWidth="1"/>
    <col min="7188" max="7188" width="0.28515625" customWidth="1"/>
    <col min="7189" max="7189" width="3.28515625" customWidth="1"/>
    <col min="7424" max="7424" width="3.28515625" customWidth="1"/>
    <col min="7425" max="7425" width="6.140625" customWidth="1"/>
    <col min="7426" max="7426" width="3.28515625" customWidth="1"/>
    <col min="7427" max="7427" width="22" customWidth="1"/>
    <col min="7428" max="7428" width="5.140625" customWidth="1"/>
    <col min="7429" max="7429" width="4" customWidth="1"/>
    <col min="7430" max="7430" width="9.140625" customWidth="1"/>
    <col min="7431" max="7431" width="10" customWidth="1"/>
    <col min="7432" max="7432" width="2.42578125" customWidth="1"/>
    <col min="7433" max="7433" width="8" customWidth="1"/>
    <col min="7434" max="7434" width="12.28515625" customWidth="1"/>
    <col min="7435" max="7435" width="0.140625" customWidth="1"/>
    <col min="7436" max="7436" width="7.7109375" customWidth="1"/>
    <col min="7437" max="7437" width="11.28515625" customWidth="1"/>
    <col min="7438" max="7438" width="3.85546875" customWidth="1"/>
    <col min="7439" max="7439" width="6" customWidth="1"/>
    <col min="7440" max="7440" width="2.42578125" customWidth="1"/>
    <col min="7441" max="7441" width="3" customWidth="1"/>
    <col min="7442" max="7442" width="0.28515625" customWidth="1"/>
    <col min="7443" max="7443" width="9.140625" customWidth="1"/>
    <col min="7444" max="7444" width="0.28515625" customWidth="1"/>
    <col min="7445" max="7445" width="3.28515625" customWidth="1"/>
    <col min="7680" max="7680" width="3.28515625" customWidth="1"/>
    <col min="7681" max="7681" width="6.140625" customWidth="1"/>
    <col min="7682" max="7682" width="3.28515625" customWidth="1"/>
    <col min="7683" max="7683" width="22" customWidth="1"/>
    <col min="7684" max="7684" width="5.140625" customWidth="1"/>
    <col min="7685" max="7685" width="4" customWidth="1"/>
    <col min="7686" max="7686" width="9.140625" customWidth="1"/>
    <col min="7687" max="7687" width="10" customWidth="1"/>
    <col min="7688" max="7688" width="2.42578125" customWidth="1"/>
    <col min="7689" max="7689" width="8" customWidth="1"/>
    <col min="7690" max="7690" width="12.28515625" customWidth="1"/>
    <col min="7691" max="7691" width="0.140625" customWidth="1"/>
    <col min="7692" max="7692" width="7.7109375" customWidth="1"/>
    <col min="7693" max="7693" width="11.28515625" customWidth="1"/>
    <col min="7694" max="7694" width="3.85546875" customWidth="1"/>
    <col min="7695" max="7695" width="6" customWidth="1"/>
    <col min="7696" max="7696" width="2.42578125" customWidth="1"/>
    <col min="7697" max="7697" width="3" customWidth="1"/>
    <col min="7698" max="7698" width="0.28515625" customWidth="1"/>
    <col min="7699" max="7699" width="9.140625" customWidth="1"/>
    <col min="7700" max="7700" width="0.28515625" customWidth="1"/>
    <col min="7701" max="7701" width="3.28515625" customWidth="1"/>
    <col min="7936" max="7936" width="3.28515625" customWidth="1"/>
    <col min="7937" max="7937" width="6.140625" customWidth="1"/>
    <col min="7938" max="7938" width="3.28515625" customWidth="1"/>
    <col min="7939" max="7939" width="22" customWidth="1"/>
    <col min="7940" max="7940" width="5.140625" customWidth="1"/>
    <col min="7941" max="7941" width="4" customWidth="1"/>
    <col min="7942" max="7942" width="9.140625" customWidth="1"/>
    <col min="7943" max="7943" width="10" customWidth="1"/>
    <col min="7944" max="7944" width="2.42578125" customWidth="1"/>
    <col min="7945" max="7945" width="8" customWidth="1"/>
    <col min="7946" max="7946" width="12.28515625" customWidth="1"/>
    <col min="7947" max="7947" width="0.140625" customWidth="1"/>
    <col min="7948" max="7948" width="7.7109375" customWidth="1"/>
    <col min="7949" max="7949" width="11.28515625" customWidth="1"/>
    <col min="7950" max="7950" width="3.85546875" customWidth="1"/>
    <col min="7951" max="7951" width="6" customWidth="1"/>
    <col min="7952" max="7952" width="2.42578125" customWidth="1"/>
    <col min="7953" max="7953" width="3" customWidth="1"/>
    <col min="7954" max="7954" width="0.28515625" customWidth="1"/>
    <col min="7955" max="7955" width="9.140625" customWidth="1"/>
    <col min="7956" max="7956" width="0.28515625" customWidth="1"/>
    <col min="7957" max="7957" width="3.28515625" customWidth="1"/>
    <col min="8192" max="8192" width="3.28515625" customWidth="1"/>
    <col min="8193" max="8193" width="6.140625" customWidth="1"/>
    <col min="8194" max="8194" width="3.28515625" customWidth="1"/>
    <col min="8195" max="8195" width="22" customWidth="1"/>
    <col min="8196" max="8196" width="5.140625" customWidth="1"/>
    <col min="8197" max="8197" width="4" customWidth="1"/>
    <col min="8198" max="8198" width="9.140625" customWidth="1"/>
    <col min="8199" max="8199" width="10" customWidth="1"/>
    <col min="8200" max="8200" width="2.42578125" customWidth="1"/>
    <col min="8201" max="8201" width="8" customWidth="1"/>
    <col min="8202" max="8202" width="12.28515625" customWidth="1"/>
    <col min="8203" max="8203" width="0.140625" customWidth="1"/>
    <col min="8204" max="8204" width="7.7109375" customWidth="1"/>
    <col min="8205" max="8205" width="11.28515625" customWidth="1"/>
    <col min="8206" max="8206" width="3.85546875" customWidth="1"/>
    <col min="8207" max="8207" width="6" customWidth="1"/>
    <col min="8208" max="8208" width="2.42578125" customWidth="1"/>
    <col min="8209" max="8209" width="3" customWidth="1"/>
    <col min="8210" max="8210" width="0.28515625" customWidth="1"/>
    <col min="8211" max="8211" width="9.140625" customWidth="1"/>
    <col min="8212" max="8212" width="0.28515625" customWidth="1"/>
    <col min="8213" max="8213" width="3.28515625" customWidth="1"/>
    <col min="8448" max="8448" width="3.28515625" customWidth="1"/>
    <col min="8449" max="8449" width="6.140625" customWidth="1"/>
    <col min="8450" max="8450" width="3.28515625" customWidth="1"/>
    <col min="8451" max="8451" width="22" customWidth="1"/>
    <col min="8452" max="8452" width="5.140625" customWidth="1"/>
    <col min="8453" max="8453" width="4" customWidth="1"/>
    <col min="8454" max="8454" width="9.140625" customWidth="1"/>
    <col min="8455" max="8455" width="10" customWidth="1"/>
    <col min="8456" max="8456" width="2.42578125" customWidth="1"/>
    <col min="8457" max="8457" width="8" customWidth="1"/>
    <col min="8458" max="8458" width="12.28515625" customWidth="1"/>
    <col min="8459" max="8459" width="0.140625" customWidth="1"/>
    <col min="8460" max="8460" width="7.7109375" customWidth="1"/>
    <col min="8461" max="8461" width="11.28515625" customWidth="1"/>
    <col min="8462" max="8462" width="3.85546875" customWidth="1"/>
    <col min="8463" max="8463" width="6" customWidth="1"/>
    <col min="8464" max="8464" width="2.42578125" customWidth="1"/>
    <col min="8465" max="8465" width="3" customWidth="1"/>
    <col min="8466" max="8466" width="0.28515625" customWidth="1"/>
    <col min="8467" max="8467" width="9.140625" customWidth="1"/>
    <col min="8468" max="8468" width="0.28515625" customWidth="1"/>
    <col min="8469" max="8469" width="3.28515625" customWidth="1"/>
    <col min="8704" max="8704" width="3.28515625" customWidth="1"/>
    <col min="8705" max="8705" width="6.140625" customWidth="1"/>
    <col min="8706" max="8706" width="3.28515625" customWidth="1"/>
    <col min="8707" max="8707" width="22" customWidth="1"/>
    <col min="8708" max="8708" width="5.140625" customWidth="1"/>
    <col min="8709" max="8709" width="4" customWidth="1"/>
    <col min="8710" max="8710" width="9.140625" customWidth="1"/>
    <col min="8711" max="8711" width="10" customWidth="1"/>
    <col min="8712" max="8712" width="2.42578125" customWidth="1"/>
    <col min="8713" max="8713" width="8" customWidth="1"/>
    <col min="8714" max="8714" width="12.28515625" customWidth="1"/>
    <col min="8715" max="8715" width="0.140625" customWidth="1"/>
    <col min="8716" max="8716" width="7.7109375" customWidth="1"/>
    <col min="8717" max="8717" width="11.28515625" customWidth="1"/>
    <col min="8718" max="8718" width="3.85546875" customWidth="1"/>
    <col min="8719" max="8719" width="6" customWidth="1"/>
    <col min="8720" max="8720" width="2.42578125" customWidth="1"/>
    <col min="8721" max="8721" width="3" customWidth="1"/>
    <col min="8722" max="8722" width="0.28515625" customWidth="1"/>
    <col min="8723" max="8723" width="9.140625" customWidth="1"/>
    <col min="8724" max="8724" width="0.28515625" customWidth="1"/>
    <col min="8725" max="8725" width="3.28515625" customWidth="1"/>
    <col min="8960" max="8960" width="3.28515625" customWidth="1"/>
    <col min="8961" max="8961" width="6.140625" customWidth="1"/>
    <col min="8962" max="8962" width="3.28515625" customWidth="1"/>
    <col min="8963" max="8963" width="22" customWidth="1"/>
    <col min="8964" max="8964" width="5.140625" customWidth="1"/>
    <col min="8965" max="8965" width="4" customWidth="1"/>
    <col min="8966" max="8966" width="9.140625" customWidth="1"/>
    <col min="8967" max="8967" width="10" customWidth="1"/>
    <col min="8968" max="8968" width="2.42578125" customWidth="1"/>
    <col min="8969" max="8969" width="8" customWidth="1"/>
    <col min="8970" max="8970" width="12.28515625" customWidth="1"/>
    <col min="8971" max="8971" width="0.140625" customWidth="1"/>
    <col min="8972" max="8972" width="7.7109375" customWidth="1"/>
    <col min="8973" max="8973" width="11.28515625" customWidth="1"/>
    <col min="8974" max="8974" width="3.85546875" customWidth="1"/>
    <col min="8975" max="8975" width="6" customWidth="1"/>
    <col min="8976" max="8976" width="2.42578125" customWidth="1"/>
    <col min="8977" max="8977" width="3" customWidth="1"/>
    <col min="8978" max="8978" width="0.28515625" customWidth="1"/>
    <col min="8979" max="8979" width="9.140625" customWidth="1"/>
    <col min="8980" max="8980" width="0.28515625" customWidth="1"/>
    <col min="8981" max="8981" width="3.28515625" customWidth="1"/>
    <col min="9216" max="9216" width="3.28515625" customWidth="1"/>
    <col min="9217" max="9217" width="6.140625" customWidth="1"/>
    <col min="9218" max="9218" width="3.28515625" customWidth="1"/>
    <col min="9219" max="9219" width="22" customWidth="1"/>
    <col min="9220" max="9220" width="5.140625" customWidth="1"/>
    <col min="9221" max="9221" width="4" customWidth="1"/>
    <col min="9222" max="9222" width="9.140625" customWidth="1"/>
    <col min="9223" max="9223" width="10" customWidth="1"/>
    <col min="9224" max="9224" width="2.42578125" customWidth="1"/>
    <col min="9225" max="9225" width="8" customWidth="1"/>
    <col min="9226" max="9226" width="12.28515625" customWidth="1"/>
    <col min="9227" max="9227" width="0.140625" customWidth="1"/>
    <col min="9228" max="9228" width="7.7109375" customWidth="1"/>
    <col min="9229" max="9229" width="11.28515625" customWidth="1"/>
    <col min="9230" max="9230" width="3.85546875" customWidth="1"/>
    <col min="9231" max="9231" width="6" customWidth="1"/>
    <col min="9232" max="9232" width="2.42578125" customWidth="1"/>
    <col min="9233" max="9233" width="3" customWidth="1"/>
    <col min="9234" max="9234" width="0.28515625" customWidth="1"/>
    <col min="9235" max="9235" width="9.140625" customWidth="1"/>
    <col min="9236" max="9236" width="0.28515625" customWidth="1"/>
    <col min="9237" max="9237" width="3.28515625" customWidth="1"/>
    <col min="9472" max="9472" width="3.28515625" customWidth="1"/>
    <col min="9473" max="9473" width="6.140625" customWidth="1"/>
    <col min="9474" max="9474" width="3.28515625" customWidth="1"/>
    <col min="9475" max="9475" width="22" customWidth="1"/>
    <col min="9476" max="9476" width="5.140625" customWidth="1"/>
    <col min="9477" max="9477" width="4" customWidth="1"/>
    <col min="9478" max="9478" width="9.140625" customWidth="1"/>
    <col min="9479" max="9479" width="10" customWidth="1"/>
    <col min="9480" max="9480" width="2.42578125" customWidth="1"/>
    <col min="9481" max="9481" width="8" customWidth="1"/>
    <col min="9482" max="9482" width="12.28515625" customWidth="1"/>
    <col min="9483" max="9483" width="0.140625" customWidth="1"/>
    <col min="9484" max="9484" width="7.7109375" customWidth="1"/>
    <col min="9485" max="9485" width="11.28515625" customWidth="1"/>
    <col min="9486" max="9486" width="3.85546875" customWidth="1"/>
    <col min="9487" max="9487" width="6" customWidth="1"/>
    <col min="9488" max="9488" width="2.42578125" customWidth="1"/>
    <col min="9489" max="9489" width="3" customWidth="1"/>
    <col min="9490" max="9490" width="0.28515625" customWidth="1"/>
    <col min="9491" max="9491" width="9.140625" customWidth="1"/>
    <col min="9492" max="9492" width="0.28515625" customWidth="1"/>
    <col min="9493" max="9493" width="3.28515625" customWidth="1"/>
    <col min="9728" max="9728" width="3.28515625" customWidth="1"/>
    <col min="9729" max="9729" width="6.140625" customWidth="1"/>
    <col min="9730" max="9730" width="3.28515625" customWidth="1"/>
    <col min="9731" max="9731" width="22" customWidth="1"/>
    <col min="9732" max="9732" width="5.140625" customWidth="1"/>
    <col min="9733" max="9733" width="4" customWidth="1"/>
    <col min="9734" max="9734" width="9.140625" customWidth="1"/>
    <col min="9735" max="9735" width="10" customWidth="1"/>
    <col min="9736" max="9736" width="2.42578125" customWidth="1"/>
    <col min="9737" max="9737" width="8" customWidth="1"/>
    <col min="9738" max="9738" width="12.28515625" customWidth="1"/>
    <col min="9739" max="9739" width="0.140625" customWidth="1"/>
    <col min="9740" max="9740" width="7.7109375" customWidth="1"/>
    <col min="9741" max="9741" width="11.28515625" customWidth="1"/>
    <col min="9742" max="9742" width="3.85546875" customWidth="1"/>
    <col min="9743" max="9743" width="6" customWidth="1"/>
    <col min="9744" max="9744" width="2.42578125" customWidth="1"/>
    <col min="9745" max="9745" width="3" customWidth="1"/>
    <col min="9746" max="9746" width="0.28515625" customWidth="1"/>
    <col min="9747" max="9747" width="9.140625" customWidth="1"/>
    <col min="9748" max="9748" width="0.28515625" customWidth="1"/>
    <col min="9749" max="9749" width="3.28515625" customWidth="1"/>
    <col min="9984" max="9984" width="3.28515625" customWidth="1"/>
    <col min="9985" max="9985" width="6.140625" customWidth="1"/>
    <col min="9986" max="9986" width="3.28515625" customWidth="1"/>
    <col min="9987" max="9987" width="22" customWidth="1"/>
    <col min="9988" max="9988" width="5.140625" customWidth="1"/>
    <col min="9989" max="9989" width="4" customWidth="1"/>
    <col min="9990" max="9990" width="9.140625" customWidth="1"/>
    <col min="9991" max="9991" width="10" customWidth="1"/>
    <col min="9992" max="9992" width="2.42578125" customWidth="1"/>
    <col min="9993" max="9993" width="8" customWidth="1"/>
    <col min="9994" max="9994" width="12.28515625" customWidth="1"/>
    <col min="9995" max="9995" width="0.140625" customWidth="1"/>
    <col min="9996" max="9996" width="7.7109375" customWidth="1"/>
    <col min="9997" max="9997" width="11.28515625" customWidth="1"/>
    <col min="9998" max="9998" width="3.85546875" customWidth="1"/>
    <col min="9999" max="9999" width="6" customWidth="1"/>
    <col min="10000" max="10000" width="2.42578125" customWidth="1"/>
    <col min="10001" max="10001" width="3" customWidth="1"/>
    <col min="10002" max="10002" width="0.28515625" customWidth="1"/>
    <col min="10003" max="10003" width="9.140625" customWidth="1"/>
    <col min="10004" max="10004" width="0.28515625" customWidth="1"/>
    <col min="10005" max="10005" width="3.28515625" customWidth="1"/>
    <col min="10240" max="10240" width="3.28515625" customWidth="1"/>
    <col min="10241" max="10241" width="6.140625" customWidth="1"/>
    <col min="10242" max="10242" width="3.28515625" customWidth="1"/>
    <col min="10243" max="10243" width="22" customWidth="1"/>
    <col min="10244" max="10244" width="5.140625" customWidth="1"/>
    <col min="10245" max="10245" width="4" customWidth="1"/>
    <col min="10246" max="10246" width="9.140625" customWidth="1"/>
    <col min="10247" max="10247" width="10" customWidth="1"/>
    <col min="10248" max="10248" width="2.42578125" customWidth="1"/>
    <col min="10249" max="10249" width="8" customWidth="1"/>
    <col min="10250" max="10250" width="12.28515625" customWidth="1"/>
    <col min="10251" max="10251" width="0.140625" customWidth="1"/>
    <col min="10252" max="10252" width="7.7109375" customWidth="1"/>
    <col min="10253" max="10253" width="11.28515625" customWidth="1"/>
    <col min="10254" max="10254" width="3.85546875" customWidth="1"/>
    <col min="10255" max="10255" width="6" customWidth="1"/>
    <col min="10256" max="10256" width="2.42578125" customWidth="1"/>
    <col min="10257" max="10257" width="3" customWidth="1"/>
    <col min="10258" max="10258" width="0.28515625" customWidth="1"/>
    <col min="10259" max="10259" width="9.140625" customWidth="1"/>
    <col min="10260" max="10260" width="0.28515625" customWidth="1"/>
    <col min="10261" max="10261" width="3.28515625" customWidth="1"/>
    <col min="10496" max="10496" width="3.28515625" customWidth="1"/>
    <col min="10497" max="10497" width="6.140625" customWidth="1"/>
    <col min="10498" max="10498" width="3.28515625" customWidth="1"/>
    <col min="10499" max="10499" width="22" customWidth="1"/>
    <col min="10500" max="10500" width="5.140625" customWidth="1"/>
    <col min="10501" max="10501" width="4" customWidth="1"/>
    <col min="10502" max="10502" width="9.140625" customWidth="1"/>
    <col min="10503" max="10503" width="10" customWidth="1"/>
    <col min="10504" max="10504" width="2.42578125" customWidth="1"/>
    <col min="10505" max="10505" width="8" customWidth="1"/>
    <col min="10506" max="10506" width="12.28515625" customWidth="1"/>
    <col min="10507" max="10507" width="0.140625" customWidth="1"/>
    <col min="10508" max="10508" width="7.7109375" customWidth="1"/>
    <col min="10509" max="10509" width="11.28515625" customWidth="1"/>
    <col min="10510" max="10510" width="3.85546875" customWidth="1"/>
    <col min="10511" max="10511" width="6" customWidth="1"/>
    <col min="10512" max="10512" width="2.42578125" customWidth="1"/>
    <col min="10513" max="10513" width="3" customWidth="1"/>
    <col min="10514" max="10514" width="0.28515625" customWidth="1"/>
    <col min="10515" max="10515" width="9.140625" customWidth="1"/>
    <col min="10516" max="10516" width="0.28515625" customWidth="1"/>
    <col min="10517" max="10517" width="3.28515625" customWidth="1"/>
    <col min="10752" max="10752" width="3.28515625" customWidth="1"/>
    <col min="10753" max="10753" width="6.140625" customWidth="1"/>
    <col min="10754" max="10754" width="3.28515625" customWidth="1"/>
    <col min="10755" max="10755" width="22" customWidth="1"/>
    <col min="10756" max="10756" width="5.140625" customWidth="1"/>
    <col min="10757" max="10757" width="4" customWidth="1"/>
    <col min="10758" max="10758" width="9.140625" customWidth="1"/>
    <col min="10759" max="10759" width="10" customWidth="1"/>
    <col min="10760" max="10760" width="2.42578125" customWidth="1"/>
    <col min="10761" max="10761" width="8" customWidth="1"/>
    <col min="10762" max="10762" width="12.28515625" customWidth="1"/>
    <col min="10763" max="10763" width="0.140625" customWidth="1"/>
    <col min="10764" max="10764" width="7.7109375" customWidth="1"/>
    <col min="10765" max="10765" width="11.28515625" customWidth="1"/>
    <col min="10766" max="10766" width="3.85546875" customWidth="1"/>
    <col min="10767" max="10767" width="6" customWidth="1"/>
    <col min="10768" max="10768" width="2.42578125" customWidth="1"/>
    <col min="10769" max="10769" width="3" customWidth="1"/>
    <col min="10770" max="10770" width="0.28515625" customWidth="1"/>
    <col min="10771" max="10771" width="9.140625" customWidth="1"/>
    <col min="10772" max="10772" width="0.28515625" customWidth="1"/>
    <col min="10773" max="10773" width="3.28515625" customWidth="1"/>
    <col min="11008" max="11008" width="3.28515625" customWidth="1"/>
    <col min="11009" max="11009" width="6.140625" customWidth="1"/>
    <col min="11010" max="11010" width="3.28515625" customWidth="1"/>
    <col min="11011" max="11011" width="22" customWidth="1"/>
    <col min="11012" max="11012" width="5.140625" customWidth="1"/>
    <col min="11013" max="11013" width="4" customWidth="1"/>
    <col min="11014" max="11014" width="9.140625" customWidth="1"/>
    <col min="11015" max="11015" width="10" customWidth="1"/>
    <col min="11016" max="11016" width="2.42578125" customWidth="1"/>
    <col min="11017" max="11017" width="8" customWidth="1"/>
    <col min="11018" max="11018" width="12.28515625" customWidth="1"/>
    <col min="11019" max="11019" width="0.140625" customWidth="1"/>
    <col min="11020" max="11020" width="7.7109375" customWidth="1"/>
    <col min="11021" max="11021" width="11.28515625" customWidth="1"/>
    <col min="11022" max="11022" width="3.85546875" customWidth="1"/>
    <col min="11023" max="11023" width="6" customWidth="1"/>
    <col min="11024" max="11024" width="2.42578125" customWidth="1"/>
    <col min="11025" max="11025" width="3" customWidth="1"/>
    <col min="11026" max="11026" width="0.28515625" customWidth="1"/>
    <col min="11027" max="11027" width="9.140625" customWidth="1"/>
    <col min="11028" max="11028" width="0.28515625" customWidth="1"/>
    <col min="11029" max="11029" width="3.28515625" customWidth="1"/>
    <col min="11264" max="11264" width="3.28515625" customWidth="1"/>
    <col min="11265" max="11265" width="6.140625" customWidth="1"/>
    <col min="11266" max="11266" width="3.28515625" customWidth="1"/>
    <col min="11267" max="11267" width="22" customWidth="1"/>
    <col min="11268" max="11268" width="5.140625" customWidth="1"/>
    <col min="11269" max="11269" width="4" customWidth="1"/>
    <col min="11270" max="11270" width="9.140625" customWidth="1"/>
    <col min="11271" max="11271" width="10" customWidth="1"/>
    <col min="11272" max="11272" width="2.42578125" customWidth="1"/>
    <col min="11273" max="11273" width="8" customWidth="1"/>
    <col min="11274" max="11274" width="12.28515625" customWidth="1"/>
    <col min="11275" max="11275" width="0.140625" customWidth="1"/>
    <col min="11276" max="11276" width="7.7109375" customWidth="1"/>
    <col min="11277" max="11277" width="11.28515625" customWidth="1"/>
    <col min="11278" max="11278" width="3.85546875" customWidth="1"/>
    <col min="11279" max="11279" width="6" customWidth="1"/>
    <col min="11280" max="11280" width="2.42578125" customWidth="1"/>
    <col min="11281" max="11281" width="3" customWidth="1"/>
    <col min="11282" max="11282" width="0.28515625" customWidth="1"/>
    <col min="11283" max="11283" width="9.140625" customWidth="1"/>
    <col min="11284" max="11284" width="0.28515625" customWidth="1"/>
    <col min="11285" max="11285" width="3.28515625" customWidth="1"/>
    <col min="11520" max="11520" width="3.28515625" customWidth="1"/>
    <col min="11521" max="11521" width="6.140625" customWidth="1"/>
    <col min="11522" max="11522" width="3.28515625" customWidth="1"/>
    <col min="11523" max="11523" width="22" customWidth="1"/>
    <col min="11524" max="11524" width="5.140625" customWidth="1"/>
    <col min="11525" max="11525" width="4" customWidth="1"/>
    <col min="11526" max="11526" width="9.140625" customWidth="1"/>
    <col min="11527" max="11527" width="10" customWidth="1"/>
    <col min="11528" max="11528" width="2.42578125" customWidth="1"/>
    <col min="11529" max="11529" width="8" customWidth="1"/>
    <col min="11530" max="11530" width="12.28515625" customWidth="1"/>
    <col min="11531" max="11531" width="0.140625" customWidth="1"/>
    <col min="11532" max="11532" width="7.7109375" customWidth="1"/>
    <col min="11533" max="11533" width="11.28515625" customWidth="1"/>
    <col min="11534" max="11534" width="3.85546875" customWidth="1"/>
    <col min="11535" max="11535" width="6" customWidth="1"/>
    <col min="11536" max="11536" width="2.42578125" customWidth="1"/>
    <col min="11537" max="11537" width="3" customWidth="1"/>
    <col min="11538" max="11538" width="0.28515625" customWidth="1"/>
    <col min="11539" max="11539" width="9.140625" customWidth="1"/>
    <col min="11540" max="11540" width="0.28515625" customWidth="1"/>
    <col min="11541" max="11541" width="3.28515625" customWidth="1"/>
    <col min="11776" max="11776" width="3.28515625" customWidth="1"/>
    <col min="11777" max="11777" width="6.140625" customWidth="1"/>
    <col min="11778" max="11778" width="3.28515625" customWidth="1"/>
    <col min="11779" max="11779" width="22" customWidth="1"/>
    <col min="11780" max="11780" width="5.140625" customWidth="1"/>
    <col min="11781" max="11781" width="4" customWidth="1"/>
    <col min="11782" max="11782" width="9.140625" customWidth="1"/>
    <col min="11783" max="11783" width="10" customWidth="1"/>
    <col min="11784" max="11784" width="2.42578125" customWidth="1"/>
    <col min="11785" max="11785" width="8" customWidth="1"/>
    <col min="11786" max="11786" width="12.28515625" customWidth="1"/>
    <col min="11787" max="11787" width="0.140625" customWidth="1"/>
    <col min="11788" max="11788" width="7.7109375" customWidth="1"/>
    <col min="11789" max="11789" width="11.28515625" customWidth="1"/>
    <col min="11790" max="11790" width="3.85546875" customWidth="1"/>
    <col min="11791" max="11791" width="6" customWidth="1"/>
    <col min="11792" max="11792" width="2.42578125" customWidth="1"/>
    <col min="11793" max="11793" width="3" customWidth="1"/>
    <col min="11794" max="11794" width="0.28515625" customWidth="1"/>
    <col min="11795" max="11795" width="9.140625" customWidth="1"/>
    <col min="11796" max="11796" width="0.28515625" customWidth="1"/>
    <col min="11797" max="11797" width="3.28515625" customWidth="1"/>
    <col min="12032" max="12032" width="3.28515625" customWidth="1"/>
    <col min="12033" max="12033" width="6.140625" customWidth="1"/>
    <col min="12034" max="12034" width="3.28515625" customWidth="1"/>
    <col min="12035" max="12035" width="22" customWidth="1"/>
    <col min="12036" max="12036" width="5.140625" customWidth="1"/>
    <col min="12037" max="12037" width="4" customWidth="1"/>
    <col min="12038" max="12038" width="9.140625" customWidth="1"/>
    <col min="12039" max="12039" width="10" customWidth="1"/>
    <col min="12040" max="12040" width="2.42578125" customWidth="1"/>
    <col min="12041" max="12041" width="8" customWidth="1"/>
    <col min="12042" max="12042" width="12.28515625" customWidth="1"/>
    <col min="12043" max="12043" width="0.140625" customWidth="1"/>
    <col min="12044" max="12044" width="7.7109375" customWidth="1"/>
    <col min="12045" max="12045" width="11.28515625" customWidth="1"/>
    <col min="12046" max="12046" width="3.85546875" customWidth="1"/>
    <col min="12047" max="12047" width="6" customWidth="1"/>
    <col min="12048" max="12048" width="2.42578125" customWidth="1"/>
    <col min="12049" max="12049" width="3" customWidth="1"/>
    <col min="12050" max="12050" width="0.28515625" customWidth="1"/>
    <col min="12051" max="12051" width="9.140625" customWidth="1"/>
    <col min="12052" max="12052" width="0.28515625" customWidth="1"/>
    <col min="12053" max="12053" width="3.28515625" customWidth="1"/>
    <col min="12288" max="12288" width="3.28515625" customWidth="1"/>
    <col min="12289" max="12289" width="6.140625" customWidth="1"/>
    <col min="12290" max="12290" width="3.28515625" customWidth="1"/>
    <col min="12291" max="12291" width="22" customWidth="1"/>
    <col min="12292" max="12292" width="5.140625" customWidth="1"/>
    <col min="12293" max="12293" width="4" customWidth="1"/>
    <col min="12294" max="12294" width="9.140625" customWidth="1"/>
    <col min="12295" max="12295" width="10" customWidth="1"/>
    <col min="12296" max="12296" width="2.42578125" customWidth="1"/>
    <col min="12297" max="12297" width="8" customWidth="1"/>
    <col min="12298" max="12298" width="12.28515625" customWidth="1"/>
    <col min="12299" max="12299" width="0.140625" customWidth="1"/>
    <col min="12300" max="12300" width="7.7109375" customWidth="1"/>
    <col min="12301" max="12301" width="11.28515625" customWidth="1"/>
    <col min="12302" max="12302" width="3.85546875" customWidth="1"/>
    <col min="12303" max="12303" width="6" customWidth="1"/>
    <col min="12304" max="12304" width="2.42578125" customWidth="1"/>
    <col min="12305" max="12305" width="3" customWidth="1"/>
    <col min="12306" max="12306" width="0.28515625" customWidth="1"/>
    <col min="12307" max="12307" width="9.140625" customWidth="1"/>
    <col min="12308" max="12308" width="0.28515625" customWidth="1"/>
    <col min="12309" max="12309" width="3.28515625" customWidth="1"/>
    <col min="12544" max="12544" width="3.28515625" customWidth="1"/>
    <col min="12545" max="12545" width="6.140625" customWidth="1"/>
    <col min="12546" max="12546" width="3.28515625" customWidth="1"/>
    <col min="12547" max="12547" width="22" customWidth="1"/>
    <col min="12548" max="12548" width="5.140625" customWidth="1"/>
    <col min="12549" max="12549" width="4" customWidth="1"/>
    <col min="12550" max="12550" width="9.140625" customWidth="1"/>
    <col min="12551" max="12551" width="10" customWidth="1"/>
    <col min="12552" max="12552" width="2.42578125" customWidth="1"/>
    <col min="12553" max="12553" width="8" customWidth="1"/>
    <col min="12554" max="12554" width="12.28515625" customWidth="1"/>
    <col min="12555" max="12555" width="0.140625" customWidth="1"/>
    <col min="12556" max="12556" width="7.7109375" customWidth="1"/>
    <col min="12557" max="12557" width="11.28515625" customWidth="1"/>
    <col min="12558" max="12558" width="3.85546875" customWidth="1"/>
    <col min="12559" max="12559" width="6" customWidth="1"/>
    <col min="12560" max="12560" width="2.42578125" customWidth="1"/>
    <col min="12561" max="12561" width="3" customWidth="1"/>
    <col min="12562" max="12562" width="0.28515625" customWidth="1"/>
    <col min="12563" max="12563" width="9.140625" customWidth="1"/>
    <col min="12564" max="12564" width="0.28515625" customWidth="1"/>
    <col min="12565" max="12565" width="3.28515625" customWidth="1"/>
    <col min="12800" max="12800" width="3.28515625" customWidth="1"/>
    <col min="12801" max="12801" width="6.140625" customWidth="1"/>
    <col min="12802" max="12802" width="3.28515625" customWidth="1"/>
    <col min="12803" max="12803" width="22" customWidth="1"/>
    <col min="12804" max="12804" width="5.140625" customWidth="1"/>
    <col min="12805" max="12805" width="4" customWidth="1"/>
    <col min="12806" max="12806" width="9.140625" customWidth="1"/>
    <col min="12807" max="12807" width="10" customWidth="1"/>
    <col min="12808" max="12808" width="2.42578125" customWidth="1"/>
    <col min="12809" max="12809" width="8" customWidth="1"/>
    <col min="12810" max="12810" width="12.28515625" customWidth="1"/>
    <col min="12811" max="12811" width="0.140625" customWidth="1"/>
    <col min="12812" max="12812" width="7.7109375" customWidth="1"/>
    <col min="12813" max="12813" width="11.28515625" customWidth="1"/>
    <col min="12814" max="12814" width="3.85546875" customWidth="1"/>
    <col min="12815" max="12815" width="6" customWidth="1"/>
    <col min="12816" max="12816" width="2.42578125" customWidth="1"/>
    <col min="12817" max="12817" width="3" customWidth="1"/>
    <col min="12818" max="12818" width="0.28515625" customWidth="1"/>
    <col min="12819" max="12819" width="9.140625" customWidth="1"/>
    <col min="12820" max="12820" width="0.28515625" customWidth="1"/>
    <col min="12821" max="12821" width="3.28515625" customWidth="1"/>
    <col min="13056" max="13056" width="3.28515625" customWidth="1"/>
    <col min="13057" max="13057" width="6.140625" customWidth="1"/>
    <col min="13058" max="13058" width="3.28515625" customWidth="1"/>
    <col min="13059" max="13059" width="22" customWidth="1"/>
    <col min="13060" max="13060" width="5.140625" customWidth="1"/>
    <col min="13061" max="13061" width="4" customWidth="1"/>
    <col min="13062" max="13062" width="9.140625" customWidth="1"/>
    <col min="13063" max="13063" width="10" customWidth="1"/>
    <col min="13064" max="13064" width="2.42578125" customWidth="1"/>
    <col min="13065" max="13065" width="8" customWidth="1"/>
    <col min="13066" max="13066" width="12.28515625" customWidth="1"/>
    <col min="13067" max="13067" width="0.140625" customWidth="1"/>
    <col min="13068" max="13068" width="7.7109375" customWidth="1"/>
    <col min="13069" max="13069" width="11.28515625" customWidth="1"/>
    <col min="13070" max="13070" width="3.85546875" customWidth="1"/>
    <col min="13071" max="13071" width="6" customWidth="1"/>
    <col min="13072" max="13072" width="2.42578125" customWidth="1"/>
    <col min="13073" max="13073" width="3" customWidth="1"/>
    <col min="13074" max="13074" width="0.28515625" customWidth="1"/>
    <col min="13075" max="13075" width="9.140625" customWidth="1"/>
    <col min="13076" max="13076" width="0.28515625" customWidth="1"/>
    <col min="13077" max="13077" width="3.28515625" customWidth="1"/>
    <col min="13312" max="13312" width="3.28515625" customWidth="1"/>
    <col min="13313" max="13313" width="6.140625" customWidth="1"/>
    <col min="13314" max="13314" width="3.28515625" customWidth="1"/>
    <col min="13315" max="13315" width="22" customWidth="1"/>
    <col min="13316" max="13316" width="5.140625" customWidth="1"/>
    <col min="13317" max="13317" width="4" customWidth="1"/>
    <col min="13318" max="13318" width="9.140625" customWidth="1"/>
    <col min="13319" max="13319" width="10" customWidth="1"/>
    <col min="13320" max="13320" width="2.42578125" customWidth="1"/>
    <col min="13321" max="13321" width="8" customWidth="1"/>
    <col min="13322" max="13322" width="12.28515625" customWidth="1"/>
    <col min="13323" max="13323" width="0.140625" customWidth="1"/>
    <col min="13324" max="13324" width="7.7109375" customWidth="1"/>
    <col min="13325" max="13325" width="11.28515625" customWidth="1"/>
    <col min="13326" max="13326" width="3.85546875" customWidth="1"/>
    <col min="13327" max="13327" width="6" customWidth="1"/>
    <col min="13328" max="13328" width="2.42578125" customWidth="1"/>
    <col min="13329" max="13329" width="3" customWidth="1"/>
    <col min="13330" max="13330" width="0.28515625" customWidth="1"/>
    <col min="13331" max="13331" width="9.140625" customWidth="1"/>
    <col min="13332" max="13332" width="0.28515625" customWidth="1"/>
    <col min="13333" max="13333" width="3.28515625" customWidth="1"/>
    <col min="13568" max="13568" width="3.28515625" customWidth="1"/>
    <col min="13569" max="13569" width="6.140625" customWidth="1"/>
    <col min="13570" max="13570" width="3.28515625" customWidth="1"/>
    <col min="13571" max="13571" width="22" customWidth="1"/>
    <col min="13572" max="13572" width="5.140625" customWidth="1"/>
    <col min="13573" max="13573" width="4" customWidth="1"/>
    <col min="13574" max="13574" width="9.140625" customWidth="1"/>
    <col min="13575" max="13575" width="10" customWidth="1"/>
    <col min="13576" max="13576" width="2.42578125" customWidth="1"/>
    <col min="13577" max="13577" width="8" customWidth="1"/>
    <col min="13578" max="13578" width="12.28515625" customWidth="1"/>
    <col min="13579" max="13579" width="0.140625" customWidth="1"/>
    <col min="13580" max="13580" width="7.7109375" customWidth="1"/>
    <col min="13581" max="13581" width="11.28515625" customWidth="1"/>
    <col min="13582" max="13582" width="3.85546875" customWidth="1"/>
    <col min="13583" max="13583" width="6" customWidth="1"/>
    <col min="13584" max="13584" width="2.42578125" customWidth="1"/>
    <col min="13585" max="13585" width="3" customWidth="1"/>
    <col min="13586" max="13586" width="0.28515625" customWidth="1"/>
    <col min="13587" max="13587" width="9.140625" customWidth="1"/>
    <col min="13588" max="13588" width="0.28515625" customWidth="1"/>
    <col min="13589" max="13589" width="3.28515625" customWidth="1"/>
    <col min="13824" max="13824" width="3.28515625" customWidth="1"/>
    <col min="13825" max="13825" width="6.140625" customWidth="1"/>
    <col min="13826" max="13826" width="3.28515625" customWidth="1"/>
    <col min="13827" max="13827" width="22" customWidth="1"/>
    <col min="13828" max="13828" width="5.140625" customWidth="1"/>
    <col min="13829" max="13829" width="4" customWidth="1"/>
    <col min="13830" max="13830" width="9.140625" customWidth="1"/>
    <col min="13831" max="13831" width="10" customWidth="1"/>
    <col min="13832" max="13832" width="2.42578125" customWidth="1"/>
    <col min="13833" max="13833" width="8" customWidth="1"/>
    <col min="13834" max="13834" width="12.28515625" customWidth="1"/>
    <col min="13835" max="13835" width="0.140625" customWidth="1"/>
    <col min="13836" max="13836" width="7.7109375" customWidth="1"/>
    <col min="13837" max="13837" width="11.28515625" customWidth="1"/>
    <col min="13838" max="13838" width="3.85546875" customWidth="1"/>
    <col min="13839" max="13839" width="6" customWidth="1"/>
    <col min="13840" max="13840" width="2.42578125" customWidth="1"/>
    <col min="13841" max="13841" width="3" customWidth="1"/>
    <col min="13842" max="13842" width="0.28515625" customWidth="1"/>
    <col min="13843" max="13843" width="9.140625" customWidth="1"/>
    <col min="13844" max="13844" width="0.28515625" customWidth="1"/>
    <col min="13845" max="13845" width="3.28515625" customWidth="1"/>
    <col min="14080" max="14080" width="3.28515625" customWidth="1"/>
    <col min="14081" max="14081" width="6.140625" customWidth="1"/>
    <col min="14082" max="14082" width="3.28515625" customWidth="1"/>
    <col min="14083" max="14083" width="22" customWidth="1"/>
    <col min="14084" max="14084" width="5.140625" customWidth="1"/>
    <col min="14085" max="14085" width="4" customWidth="1"/>
    <col min="14086" max="14086" width="9.140625" customWidth="1"/>
    <col min="14087" max="14087" width="10" customWidth="1"/>
    <col min="14088" max="14088" width="2.42578125" customWidth="1"/>
    <col min="14089" max="14089" width="8" customWidth="1"/>
    <col min="14090" max="14090" width="12.28515625" customWidth="1"/>
    <col min="14091" max="14091" width="0.140625" customWidth="1"/>
    <col min="14092" max="14092" width="7.7109375" customWidth="1"/>
    <col min="14093" max="14093" width="11.28515625" customWidth="1"/>
    <col min="14094" max="14094" width="3.85546875" customWidth="1"/>
    <col min="14095" max="14095" width="6" customWidth="1"/>
    <col min="14096" max="14096" width="2.42578125" customWidth="1"/>
    <col min="14097" max="14097" width="3" customWidth="1"/>
    <col min="14098" max="14098" width="0.28515625" customWidth="1"/>
    <col min="14099" max="14099" width="9.140625" customWidth="1"/>
    <col min="14100" max="14100" width="0.28515625" customWidth="1"/>
    <col min="14101" max="14101" width="3.28515625" customWidth="1"/>
    <col min="14336" max="14336" width="3.28515625" customWidth="1"/>
    <col min="14337" max="14337" width="6.140625" customWidth="1"/>
    <col min="14338" max="14338" width="3.28515625" customWidth="1"/>
    <col min="14339" max="14339" width="22" customWidth="1"/>
    <col min="14340" max="14340" width="5.140625" customWidth="1"/>
    <col min="14341" max="14341" width="4" customWidth="1"/>
    <col min="14342" max="14342" width="9.140625" customWidth="1"/>
    <col min="14343" max="14343" width="10" customWidth="1"/>
    <col min="14344" max="14344" width="2.42578125" customWidth="1"/>
    <col min="14345" max="14345" width="8" customWidth="1"/>
    <col min="14346" max="14346" width="12.28515625" customWidth="1"/>
    <col min="14347" max="14347" width="0.140625" customWidth="1"/>
    <col min="14348" max="14348" width="7.7109375" customWidth="1"/>
    <col min="14349" max="14349" width="11.28515625" customWidth="1"/>
    <col min="14350" max="14350" width="3.85546875" customWidth="1"/>
    <col min="14351" max="14351" width="6" customWidth="1"/>
    <col min="14352" max="14352" width="2.42578125" customWidth="1"/>
    <col min="14353" max="14353" width="3" customWidth="1"/>
    <col min="14354" max="14354" width="0.28515625" customWidth="1"/>
    <col min="14355" max="14355" width="9.140625" customWidth="1"/>
    <col min="14356" max="14356" width="0.28515625" customWidth="1"/>
    <col min="14357" max="14357" width="3.28515625" customWidth="1"/>
    <col min="14592" max="14592" width="3.28515625" customWidth="1"/>
    <col min="14593" max="14593" width="6.140625" customWidth="1"/>
    <col min="14594" max="14594" width="3.28515625" customWidth="1"/>
    <col min="14595" max="14595" width="22" customWidth="1"/>
    <col min="14596" max="14596" width="5.140625" customWidth="1"/>
    <col min="14597" max="14597" width="4" customWidth="1"/>
    <col min="14598" max="14598" width="9.140625" customWidth="1"/>
    <col min="14599" max="14599" width="10" customWidth="1"/>
    <col min="14600" max="14600" width="2.42578125" customWidth="1"/>
    <col min="14601" max="14601" width="8" customWidth="1"/>
    <col min="14602" max="14602" width="12.28515625" customWidth="1"/>
    <col min="14603" max="14603" width="0.140625" customWidth="1"/>
    <col min="14604" max="14604" width="7.7109375" customWidth="1"/>
    <col min="14605" max="14605" width="11.28515625" customWidth="1"/>
    <col min="14606" max="14606" width="3.85546875" customWidth="1"/>
    <col min="14607" max="14607" width="6" customWidth="1"/>
    <col min="14608" max="14608" width="2.42578125" customWidth="1"/>
    <col min="14609" max="14609" width="3" customWidth="1"/>
    <col min="14610" max="14610" width="0.28515625" customWidth="1"/>
    <col min="14611" max="14611" width="9.140625" customWidth="1"/>
    <col min="14612" max="14612" width="0.28515625" customWidth="1"/>
    <col min="14613" max="14613" width="3.28515625" customWidth="1"/>
    <col min="14848" max="14848" width="3.28515625" customWidth="1"/>
    <col min="14849" max="14849" width="6.140625" customWidth="1"/>
    <col min="14850" max="14850" width="3.28515625" customWidth="1"/>
    <col min="14851" max="14851" width="22" customWidth="1"/>
    <col min="14852" max="14852" width="5.140625" customWidth="1"/>
    <col min="14853" max="14853" width="4" customWidth="1"/>
    <col min="14854" max="14854" width="9.140625" customWidth="1"/>
    <col min="14855" max="14855" width="10" customWidth="1"/>
    <col min="14856" max="14856" width="2.42578125" customWidth="1"/>
    <col min="14857" max="14857" width="8" customWidth="1"/>
    <col min="14858" max="14858" width="12.28515625" customWidth="1"/>
    <col min="14859" max="14859" width="0.140625" customWidth="1"/>
    <col min="14860" max="14860" width="7.7109375" customWidth="1"/>
    <col min="14861" max="14861" width="11.28515625" customWidth="1"/>
    <col min="14862" max="14862" width="3.85546875" customWidth="1"/>
    <col min="14863" max="14863" width="6" customWidth="1"/>
    <col min="14864" max="14864" width="2.42578125" customWidth="1"/>
    <col min="14865" max="14865" width="3" customWidth="1"/>
    <col min="14866" max="14866" width="0.28515625" customWidth="1"/>
    <col min="14867" max="14867" width="9.140625" customWidth="1"/>
    <col min="14868" max="14868" width="0.28515625" customWidth="1"/>
    <col min="14869" max="14869" width="3.28515625" customWidth="1"/>
    <col min="15104" max="15104" width="3.28515625" customWidth="1"/>
    <col min="15105" max="15105" width="6.140625" customWidth="1"/>
    <col min="15106" max="15106" width="3.28515625" customWidth="1"/>
    <col min="15107" max="15107" width="22" customWidth="1"/>
    <col min="15108" max="15108" width="5.140625" customWidth="1"/>
    <col min="15109" max="15109" width="4" customWidth="1"/>
    <col min="15110" max="15110" width="9.140625" customWidth="1"/>
    <col min="15111" max="15111" width="10" customWidth="1"/>
    <col min="15112" max="15112" width="2.42578125" customWidth="1"/>
    <col min="15113" max="15113" width="8" customWidth="1"/>
    <col min="15114" max="15114" width="12.28515625" customWidth="1"/>
    <col min="15115" max="15115" width="0.140625" customWidth="1"/>
    <col min="15116" max="15116" width="7.7109375" customWidth="1"/>
    <col min="15117" max="15117" width="11.28515625" customWidth="1"/>
    <col min="15118" max="15118" width="3.85546875" customWidth="1"/>
    <col min="15119" max="15119" width="6" customWidth="1"/>
    <col min="15120" max="15120" width="2.42578125" customWidth="1"/>
    <col min="15121" max="15121" width="3" customWidth="1"/>
    <col min="15122" max="15122" width="0.28515625" customWidth="1"/>
    <col min="15123" max="15123" width="9.140625" customWidth="1"/>
    <col min="15124" max="15124" width="0.28515625" customWidth="1"/>
    <col min="15125" max="15125" width="3.28515625" customWidth="1"/>
    <col min="15360" max="15360" width="3.28515625" customWidth="1"/>
    <col min="15361" max="15361" width="6.140625" customWidth="1"/>
    <col min="15362" max="15362" width="3.28515625" customWidth="1"/>
    <col min="15363" max="15363" width="22" customWidth="1"/>
    <col min="15364" max="15364" width="5.140625" customWidth="1"/>
    <col min="15365" max="15365" width="4" customWidth="1"/>
    <col min="15366" max="15366" width="9.140625" customWidth="1"/>
    <col min="15367" max="15367" width="10" customWidth="1"/>
    <col min="15368" max="15368" width="2.42578125" customWidth="1"/>
    <col min="15369" max="15369" width="8" customWidth="1"/>
    <col min="15370" max="15370" width="12.28515625" customWidth="1"/>
    <col min="15371" max="15371" width="0.140625" customWidth="1"/>
    <col min="15372" max="15372" width="7.7109375" customWidth="1"/>
    <col min="15373" max="15373" width="11.28515625" customWidth="1"/>
    <col min="15374" max="15374" width="3.85546875" customWidth="1"/>
    <col min="15375" max="15375" width="6" customWidth="1"/>
    <col min="15376" max="15376" width="2.42578125" customWidth="1"/>
    <col min="15377" max="15377" width="3" customWidth="1"/>
    <col min="15378" max="15378" width="0.28515625" customWidth="1"/>
    <col min="15379" max="15379" width="9.140625" customWidth="1"/>
    <col min="15380" max="15380" width="0.28515625" customWidth="1"/>
    <col min="15381" max="15381" width="3.28515625" customWidth="1"/>
    <col min="15616" max="15616" width="3.28515625" customWidth="1"/>
    <col min="15617" max="15617" width="6.140625" customWidth="1"/>
    <col min="15618" max="15618" width="3.28515625" customWidth="1"/>
    <col min="15619" max="15619" width="22" customWidth="1"/>
    <col min="15620" max="15620" width="5.140625" customWidth="1"/>
    <col min="15621" max="15621" width="4" customWidth="1"/>
    <col min="15622" max="15622" width="9.140625" customWidth="1"/>
    <col min="15623" max="15623" width="10" customWidth="1"/>
    <col min="15624" max="15624" width="2.42578125" customWidth="1"/>
    <col min="15625" max="15625" width="8" customWidth="1"/>
    <col min="15626" max="15626" width="12.28515625" customWidth="1"/>
    <col min="15627" max="15627" width="0.140625" customWidth="1"/>
    <col min="15628" max="15628" width="7.7109375" customWidth="1"/>
    <col min="15629" max="15629" width="11.28515625" customWidth="1"/>
    <col min="15630" max="15630" width="3.85546875" customWidth="1"/>
    <col min="15631" max="15631" width="6" customWidth="1"/>
    <col min="15632" max="15632" width="2.42578125" customWidth="1"/>
    <col min="15633" max="15633" width="3" customWidth="1"/>
    <col min="15634" max="15634" width="0.28515625" customWidth="1"/>
    <col min="15635" max="15635" width="9.140625" customWidth="1"/>
    <col min="15636" max="15636" width="0.28515625" customWidth="1"/>
    <col min="15637" max="15637" width="3.28515625" customWidth="1"/>
    <col min="15872" max="15872" width="3.28515625" customWidth="1"/>
    <col min="15873" max="15873" width="6.140625" customWidth="1"/>
    <col min="15874" max="15874" width="3.28515625" customWidth="1"/>
    <col min="15875" max="15875" width="22" customWidth="1"/>
    <col min="15876" max="15876" width="5.140625" customWidth="1"/>
    <col min="15877" max="15877" width="4" customWidth="1"/>
    <col min="15878" max="15878" width="9.140625" customWidth="1"/>
    <col min="15879" max="15879" width="10" customWidth="1"/>
    <col min="15880" max="15880" width="2.42578125" customWidth="1"/>
    <col min="15881" max="15881" width="8" customWidth="1"/>
    <col min="15882" max="15882" width="12.28515625" customWidth="1"/>
    <col min="15883" max="15883" width="0.140625" customWidth="1"/>
    <col min="15884" max="15884" width="7.7109375" customWidth="1"/>
    <col min="15885" max="15885" width="11.28515625" customWidth="1"/>
    <col min="15886" max="15886" width="3.85546875" customWidth="1"/>
    <col min="15887" max="15887" width="6" customWidth="1"/>
    <col min="15888" max="15888" width="2.42578125" customWidth="1"/>
    <col min="15889" max="15889" width="3" customWidth="1"/>
    <col min="15890" max="15890" width="0.28515625" customWidth="1"/>
    <col min="15891" max="15891" width="9.140625" customWidth="1"/>
    <col min="15892" max="15892" width="0.28515625" customWidth="1"/>
    <col min="15893" max="15893" width="3.28515625" customWidth="1"/>
    <col min="16128" max="16128" width="3.28515625" customWidth="1"/>
    <col min="16129" max="16129" width="6.140625" customWidth="1"/>
    <col min="16130" max="16130" width="3.28515625" customWidth="1"/>
    <col min="16131" max="16131" width="22" customWidth="1"/>
    <col min="16132" max="16132" width="5.140625" customWidth="1"/>
    <col min="16133" max="16133" width="4" customWidth="1"/>
    <col min="16134" max="16134" width="9.140625" customWidth="1"/>
    <col min="16135" max="16135" width="10" customWidth="1"/>
    <col min="16136" max="16136" width="2.42578125" customWidth="1"/>
    <col min="16137" max="16137" width="8" customWidth="1"/>
    <col min="16138" max="16138" width="12.28515625" customWidth="1"/>
    <col min="16139" max="16139" width="0.140625" customWidth="1"/>
    <col min="16140" max="16140" width="7.7109375" customWidth="1"/>
    <col min="16141" max="16141" width="11.28515625" customWidth="1"/>
    <col min="16142" max="16142" width="3.85546875" customWidth="1"/>
    <col min="16143" max="16143" width="6" customWidth="1"/>
    <col min="16144" max="16144" width="2.42578125" customWidth="1"/>
    <col min="16145" max="16145" width="3" customWidth="1"/>
    <col min="16146" max="16146" width="0.28515625" customWidth="1"/>
    <col min="16147" max="16147" width="9.140625" customWidth="1"/>
    <col min="16148" max="16148" width="0.28515625" customWidth="1"/>
    <col min="16149" max="16149" width="3.28515625" customWidth="1"/>
  </cols>
  <sheetData>
    <row r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6.5" customHeight="1">
      <c r="A2" s="18"/>
      <c r="B2" s="221" t="s">
        <v>1459</v>
      </c>
      <c r="C2" s="222"/>
      <c r="D2" s="222"/>
      <c r="E2" s="223"/>
      <c r="F2" s="223"/>
      <c r="G2" s="18"/>
      <c r="H2" s="18"/>
      <c r="I2" s="18"/>
      <c r="J2" s="18"/>
      <c r="K2" s="18"/>
      <c r="L2" s="18"/>
      <c r="M2" s="18"/>
      <c r="N2" s="18"/>
      <c r="O2" s="18"/>
      <c r="P2" s="196"/>
      <c r="Q2" s="193"/>
      <c r="R2" s="193"/>
      <c r="S2" s="18"/>
      <c r="T2" s="19"/>
      <c r="U2" s="18"/>
    </row>
    <row r="3" spans="1:21">
      <c r="A3" s="18"/>
      <c r="B3" s="194" t="s">
        <v>1313</v>
      </c>
      <c r="C3" s="195"/>
      <c r="D3" s="195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>
      <c r="A4" s="18"/>
      <c r="B4" s="194" t="s">
        <v>1289</v>
      </c>
      <c r="C4" s="195"/>
      <c r="D4" s="195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>
      <c r="A5" s="18"/>
      <c r="B5" s="194" t="s">
        <v>1314</v>
      </c>
      <c r="C5" s="195"/>
      <c r="D5" s="195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8">
      <c r="A7" s="18"/>
      <c r="B7" s="219" t="s">
        <v>1290</v>
      </c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18"/>
    </row>
    <row r="8" spans="1:2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ht="15" customHeight="1">
      <c r="A9" s="18"/>
      <c r="B9" s="225" t="s">
        <v>1648</v>
      </c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18"/>
    </row>
    <row r="10" spans="1:21" ht="1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ht="15" customHeight="1">
      <c r="A11" s="18"/>
      <c r="B11" s="211" t="s">
        <v>1291</v>
      </c>
      <c r="C11" s="227"/>
      <c r="D11" s="227"/>
      <c r="E11" s="212"/>
      <c r="F11" s="211" t="s">
        <v>1292</v>
      </c>
      <c r="G11" s="212"/>
      <c r="H11" s="229" t="s">
        <v>1293</v>
      </c>
      <c r="I11" s="230"/>
      <c r="J11" s="230"/>
      <c r="K11" s="230"/>
      <c r="L11" s="230"/>
      <c r="M11" s="230"/>
      <c r="N11" s="231"/>
      <c r="O11" s="211" t="s">
        <v>1667</v>
      </c>
      <c r="P11" s="227"/>
      <c r="Q11" s="212"/>
      <c r="R11" s="211" t="s">
        <v>1294</v>
      </c>
      <c r="S11" s="227"/>
      <c r="T11" s="232"/>
      <c r="U11" s="18"/>
    </row>
    <row r="12" spans="1:21" ht="30" customHeight="1">
      <c r="A12" s="18"/>
      <c r="B12" s="213"/>
      <c r="C12" s="228"/>
      <c r="D12" s="228"/>
      <c r="E12" s="214"/>
      <c r="F12" s="213"/>
      <c r="G12" s="214"/>
      <c r="H12" s="211" t="s">
        <v>1670</v>
      </c>
      <c r="I12" s="212"/>
      <c r="J12" s="28" t="s">
        <v>1295</v>
      </c>
      <c r="K12" s="211" t="s">
        <v>1668</v>
      </c>
      <c r="L12" s="212"/>
      <c r="M12" s="28" t="s">
        <v>1295</v>
      </c>
      <c r="N12" s="215" t="s">
        <v>1669</v>
      </c>
      <c r="O12" s="213"/>
      <c r="P12" s="228"/>
      <c r="Q12" s="214"/>
      <c r="R12" s="213"/>
      <c r="S12" s="228"/>
      <c r="T12" s="233"/>
      <c r="U12" s="18"/>
    </row>
    <row r="13" spans="1:21" ht="15" customHeight="1">
      <c r="A13" s="18"/>
      <c r="B13" s="213"/>
      <c r="C13" s="228"/>
      <c r="D13" s="228"/>
      <c r="E13" s="214"/>
      <c r="F13" s="213"/>
      <c r="G13" s="214"/>
      <c r="H13" s="213"/>
      <c r="I13" s="214"/>
      <c r="J13" s="217" t="s">
        <v>1476</v>
      </c>
      <c r="K13" s="213"/>
      <c r="L13" s="214"/>
      <c r="M13" s="217" t="s">
        <v>1477</v>
      </c>
      <c r="N13" s="216"/>
      <c r="O13" s="213"/>
      <c r="P13" s="228"/>
      <c r="Q13" s="214"/>
      <c r="R13" s="213"/>
      <c r="S13" s="228"/>
      <c r="T13" s="233"/>
      <c r="U13" s="18"/>
    </row>
    <row r="14" spans="1:21" ht="15" customHeight="1">
      <c r="A14" s="18"/>
      <c r="B14" s="205"/>
      <c r="C14" s="206"/>
      <c r="D14" s="206"/>
      <c r="E14" s="207"/>
      <c r="F14" s="205" t="s">
        <v>1296</v>
      </c>
      <c r="G14" s="207"/>
      <c r="H14" s="205" t="s">
        <v>1297</v>
      </c>
      <c r="I14" s="207"/>
      <c r="J14" s="218"/>
      <c r="K14" s="205" t="s">
        <v>1298</v>
      </c>
      <c r="L14" s="207"/>
      <c r="M14" s="218"/>
      <c r="N14" s="29" t="s">
        <v>1299</v>
      </c>
      <c r="O14" s="205" t="s">
        <v>1300</v>
      </c>
      <c r="P14" s="206"/>
      <c r="Q14" s="207"/>
      <c r="R14" s="205" t="s">
        <v>1301</v>
      </c>
      <c r="S14" s="206"/>
      <c r="T14" s="224"/>
      <c r="U14" s="18"/>
    </row>
    <row r="15" spans="1:21">
      <c r="A15" s="18"/>
      <c r="B15" s="208" t="s">
        <v>1302</v>
      </c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10"/>
      <c r="U15" s="18"/>
    </row>
    <row r="16" spans="1:21" ht="15" customHeight="1">
      <c r="A16" s="18"/>
      <c r="B16" s="20" t="s">
        <v>1303</v>
      </c>
      <c r="C16" s="188" t="s">
        <v>1304</v>
      </c>
      <c r="D16" s="191"/>
      <c r="E16" s="191"/>
      <c r="F16" s="186">
        <f>'Prihodi po izvorima fin.'!D7</f>
        <v>23629102</v>
      </c>
      <c r="G16" s="187"/>
      <c r="H16" s="186">
        <f>'Prihodi po izvorima fin.'!E7</f>
        <v>24660759.82</v>
      </c>
      <c r="I16" s="187"/>
      <c r="J16" s="127">
        <f>H16/F16*100</f>
        <v>104.36604751208911</v>
      </c>
      <c r="K16" s="186">
        <f>'Rashodi po izvorima fin.'!E4</f>
        <v>24626759.780000001</v>
      </c>
      <c r="L16" s="187"/>
      <c r="M16" s="127">
        <f>K16/F16*100</f>
        <v>104.22215698252097</v>
      </c>
      <c r="N16" s="95">
        <f>H16-K16</f>
        <v>34000.039999999106</v>
      </c>
      <c r="O16" s="186">
        <v>64223</v>
      </c>
      <c r="P16" s="187"/>
      <c r="Q16" s="187"/>
      <c r="R16" s="186">
        <f>N16+O16</f>
        <v>98223.039999999106</v>
      </c>
      <c r="S16" s="187"/>
      <c r="T16" s="204"/>
      <c r="U16" s="18"/>
    </row>
    <row r="17" spans="1:29" ht="14.25" customHeight="1">
      <c r="A17" s="18"/>
      <c r="B17" s="20" t="s">
        <v>1602</v>
      </c>
      <c r="C17" s="188" t="s">
        <v>1603</v>
      </c>
      <c r="D17" s="191"/>
      <c r="E17" s="191"/>
      <c r="F17" s="186">
        <f>'Prihodi po izvorima fin.'!D10</f>
        <v>348332</v>
      </c>
      <c r="G17" s="187"/>
      <c r="H17" s="186">
        <f>'Prihodi po izvorima fin.'!E10</f>
        <v>257973.73</v>
      </c>
      <c r="I17" s="187"/>
      <c r="J17" s="127">
        <f>H17/F17*100</f>
        <v>74.059727501349286</v>
      </c>
      <c r="K17" s="186">
        <f>'Rashodi po izvorima fin.'!E68</f>
        <v>269294.26</v>
      </c>
      <c r="L17" s="187"/>
      <c r="M17" s="127">
        <f>K17/F17*100</f>
        <v>77.309652859915261</v>
      </c>
      <c r="N17" s="166">
        <f>H17-K17</f>
        <v>-11320.529999999999</v>
      </c>
      <c r="O17" s="186"/>
      <c r="P17" s="187"/>
      <c r="Q17" s="187"/>
      <c r="R17" s="186">
        <f>N17+O17</f>
        <v>-11320.529999999999</v>
      </c>
      <c r="S17" s="187"/>
      <c r="T17" s="204"/>
      <c r="U17" s="18"/>
    </row>
    <row r="18" spans="1:29" ht="15" customHeight="1">
      <c r="A18" s="18"/>
      <c r="B18" s="20" t="s">
        <v>1305</v>
      </c>
      <c r="C18" s="188" t="s">
        <v>1306</v>
      </c>
      <c r="D18" s="191"/>
      <c r="E18" s="191"/>
      <c r="F18" s="186">
        <f>'Prihodi po izvorima fin.'!D13</f>
        <v>4583000</v>
      </c>
      <c r="G18" s="187"/>
      <c r="H18" s="186">
        <f>'Prihodi po izvorima fin.'!E13</f>
        <v>4637074.79</v>
      </c>
      <c r="I18" s="187"/>
      <c r="J18" s="127">
        <f>H18/F18*100</f>
        <v>101.17989941086624</v>
      </c>
      <c r="K18" s="186">
        <f>'Rashodi po izvorima fin.'!E113</f>
        <v>5476651.8199999994</v>
      </c>
      <c r="L18" s="187"/>
      <c r="M18" s="127">
        <f t="shared" ref="M18:M28" si="0">K18/F18*100</f>
        <v>119.49927602007418</v>
      </c>
      <c r="N18" s="95">
        <f t="shared" ref="N18:N24" si="1">H18-K18</f>
        <v>-839577.02999999933</v>
      </c>
      <c r="O18" s="186">
        <v>3382545.7</v>
      </c>
      <c r="P18" s="187"/>
      <c r="Q18" s="187"/>
      <c r="R18" s="186">
        <f>N18+O18</f>
        <v>2542968.6700000009</v>
      </c>
      <c r="S18" s="187"/>
      <c r="T18" s="204"/>
      <c r="U18" s="18"/>
      <c r="Y18" s="234"/>
      <c r="Z18" s="235"/>
      <c r="AA18" s="235"/>
    </row>
    <row r="19" spans="1:29" ht="15" customHeight="1">
      <c r="A19" s="18"/>
      <c r="B19" s="20" t="s">
        <v>1307</v>
      </c>
      <c r="C19" s="188" t="s">
        <v>1308</v>
      </c>
      <c r="D19" s="191"/>
      <c r="E19" s="191"/>
      <c r="F19" s="186">
        <f>'Prihodi po izvorima fin.'!D19</f>
        <v>6359000</v>
      </c>
      <c r="G19" s="187"/>
      <c r="H19" s="186">
        <f>'Prihodi po izvorima fin.'!E19</f>
        <v>6310345.8100000005</v>
      </c>
      <c r="I19" s="187"/>
      <c r="J19" s="127">
        <f t="shared" ref="J19" si="2">H19/F19*100</f>
        <v>99.234876710174575</v>
      </c>
      <c r="K19" s="186">
        <f>'Rashodi po izvorima fin.'!E179</f>
        <v>2408275.77</v>
      </c>
      <c r="L19" s="187"/>
      <c r="M19" s="127">
        <f t="shared" si="0"/>
        <v>37.871925931750276</v>
      </c>
      <c r="N19" s="95">
        <f t="shared" si="1"/>
        <v>3902070.0400000005</v>
      </c>
      <c r="O19" s="186">
        <v>4155712</v>
      </c>
      <c r="P19" s="187"/>
      <c r="Q19" s="187"/>
      <c r="R19" s="186">
        <f>N19+O19</f>
        <v>8057782.040000001</v>
      </c>
      <c r="S19" s="187"/>
      <c r="T19" s="204"/>
      <c r="U19" s="18"/>
      <c r="V19" s="102">
        <f>K19+15557</f>
        <v>2423832.77</v>
      </c>
      <c r="W19" s="102">
        <f>H19-V19</f>
        <v>3886513.0400000005</v>
      </c>
      <c r="Y19" s="11"/>
      <c r="Z19" s="11"/>
      <c r="AA19" s="11"/>
      <c r="AC19" s="102"/>
    </row>
    <row r="20" spans="1:29" ht="15" customHeight="1">
      <c r="A20" s="18"/>
      <c r="B20" s="20" t="s">
        <v>1309</v>
      </c>
      <c r="C20" s="188" t="s">
        <v>1310</v>
      </c>
      <c r="D20" s="191"/>
      <c r="E20" s="191"/>
      <c r="F20" s="186">
        <f>SUM(F21:G23)</f>
        <v>8593789.2599999998</v>
      </c>
      <c r="G20" s="187"/>
      <c r="H20" s="186">
        <f>SUM(H21:I23)</f>
        <v>8148282.6699999999</v>
      </c>
      <c r="I20" s="187"/>
      <c r="J20" s="127">
        <f>H20/F20*100</f>
        <v>94.815946999379875</v>
      </c>
      <c r="K20" s="186">
        <f>SUM(K21:K23)</f>
        <v>5874803.4500000002</v>
      </c>
      <c r="L20" s="187"/>
      <c r="M20" s="127">
        <f t="shared" si="0"/>
        <v>68.361036933316655</v>
      </c>
      <c r="N20" s="95">
        <f>H20-K20</f>
        <v>2273479.2199999997</v>
      </c>
      <c r="O20" s="168"/>
      <c r="P20" s="186">
        <f>O21+O22</f>
        <v>47873</v>
      </c>
      <c r="Q20" s="190"/>
      <c r="R20" s="186">
        <f>T21+T22+T23</f>
        <v>2321352.2200000002</v>
      </c>
      <c r="S20" s="187"/>
      <c r="T20" s="204"/>
      <c r="U20" s="18"/>
      <c r="V20" s="102">
        <f>K20-15557</f>
        <v>5859246.4500000002</v>
      </c>
      <c r="W20" s="102">
        <f>H20-V20</f>
        <v>2289036.2199999997</v>
      </c>
      <c r="Y20" s="11"/>
      <c r="Z20" s="11"/>
      <c r="AA20" s="11"/>
      <c r="AC20" s="102"/>
    </row>
    <row r="21" spans="1:29" ht="12.75" customHeight="1">
      <c r="A21" s="18"/>
      <c r="B21" s="119"/>
      <c r="C21" s="120" t="s">
        <v>1455</v>
      </c>
      <c r="D21" s="104" t="s">
        <v>1457</v>
      </c>
      <c r="E21" s="104"/>
      <c r="F21" s="105"/>
      <c r="G21" s="106">
        <f>'Prihodi po izvorima fin.'!E23</f>
        <v>6320887.3300000001</v>
      </c>
      <c r="H21" s="186">
        <f>'Prihodi po izvorima fin.'!E23</f>
        <v>6320887.3300000001</v>
      </c>
      <c r="I21" s="187"/>
      <c r="J21" s="127"/>
      <c r="K21" s="105">
        <f>'Rashodi po izvorima fin.'!E266</f>
        <v>4053440.79</v>
      </c>
      <c r="L21" s="106"/>
      <c r="M21" s="127"/>
      <c r="N21" s="105">
        <f>H21-K21</f>
        <v>2267446.54</v>
      </c>
      <c r="O21" s="186">
        <v>12584</v>
      </c>
      <c r="P21" s="190"/>
      <c r="Q21" s="190"/>
      <c r="R21" s="118"/>
      <c r="S21" s="115"/>
      <c r="T21" s="117">
        <f>N21+O21</f>
        <v>2280030.54</v>
      </c>
      <c r="U21" s="18"/>
      <c r="V21" s="102"/>
      <c r="W21" s="102"/>
      <c r="Y21" s="11"/>
      <c r="Z21" s="11"/>
      <c r="AA21" s="11"/>
      <c r="AC21" s="102"/>
    </row>
    <row r="22" spans="1:29" ht="12" customHeight="1">
      <c r="A22" s="18"/>
      <c r="B22" s="119"/>
      <c r="C22" s="120" t="s">
        <v>1456</v>
      </c>
      <c r="D22" s="104" t="s">
        <v>1458</v>
      </c>
      <c r="E22" s="104"/>
      <c r="F22" s="105"/>
      <c r="G22" s="106">
        <f>'Prihodi po izvorima fin.'!D26</f>
        <v>299027.93000000005</v>
      </c>
      <c r="H22" s="186">
        <f>'Prihodi po izvorima fin.'!E26</f>
        <v>365544.22</v>
      </c>
      <c r="I22" s="187"/>
      <c r="J22" s="127"/>
      <c r="K22" s="105">
        <f>'Rashodi po izvorima fin.'!E318</f>
        <v>295352.87</v>
      </c>
      <c r="L22" s="106"/>
      <c r="M22" s="127"/>
      <c r="N22" s="105">
        <f>H22-K22</f>
        <v>70191.349999999977</v>
      </c>
      <c r="O22" s="186">
        <v>35289</v>
      </c>
      <c r="P22" s="190"/>
      <c r="Q22" s="190"/>
      <c r="R22" s="112"/>
      <c r="S22" s="116"/>
      <c r="T22" s="117">
        <f>N22+O22</f>
        <v>105480.34999999998</v>
      </c>
      <c r="U22" s="18"/>
      <c r="V22" s="102"/>
      <c r="W22" s="102"/>
      <c r="Y22" s="11"/>
      <c r="Z22" s="11"/>
      <c r="AA22" s="11"/>
      <c r="AC22" s="102"/>
    </row>
    <row r="23" spans="1:29" ht="12" customHeight="1">
      <c r="A23" s="18"/>
      <c r="B23" s="119"/>
      <c r="C23" s="120" t="s">
        <v>1600</v>
      </c>
      <c r="D23" s="142" t="s">
        <v>1601</v>
      </c>
      <c r="E23" s="142"/>
      <c r="F23" s="140"/>
      <c r="G23" s="141">
        <f>'Prihodi po izvorima fin.'!D35</f>
        <v>1973874</v>
      </c>
      <c r="H23" s="186">
        <f>'Prihodi po izvorima fin.'!E35</f>
        <v>1461851.12</v>
      </c>
      <c r="I23" s="187"/>
      <c r="J23" s="127"/>
      <c r="K23" s="140">
        <f>'Rashodi po izvorima fin.'!E377</f>
        <v>1526009.79</v>
      </c>
      <c r="L23" s="141"/>
      <c r="M23" s="127"/>
      <c r="N23" s="166">
        <f>H23-K23</f>
        <v>-64158.669999999925</v>
      </c>
      <c r="O23" s="186"/>
      <c r="P23" s="190"/>
      <c r="Q23" s="190"/>
      <c r="R23" s="112"/>
      <c r="S23" s="141"/>
      <c r="T23" s="167">
        <f>N23+P23</f>
        <v>-64158.669999999925</v>
      </c>
      <c r="U23" s="18"/>
      <c r="V23" s="102"/>
      <c r="W23" s="102"/>
      <c r="Y23" s="11"/>
      <c r="Z23" s="11"/>
      <c r="AA23" s="11"/>
      <c r="AC23" s="102"/>
    </row>
    <row r="24" spans="1:29" ht="15" customHeight="1">
      <c r="A24" s="18"/>
      <c r="B24" s="20" t="s">
        <v>1311</v>
      </c>
      <c r="C24" s="188" t="s">
        <v>1312</v>
      </c>
      <c r="D24" s="191"/>
      <c r="E24" s="191"/>
      <c r="F24" s="186">
        <f>'Prihodi po izvorima fin.'!D38</f>
        <v>113000</v>
      </c>
      <c r="G24" s="187"/>
      <c r="H24" s="186">
        <f>'Prihodi po izvorima fin.'!E38</f>
        <v>175902.94</v>
      </c>
      <c r="I24" s="187"/>
      <c r="J24" s="127">
        <f>H24/F24*100</f>
        <v>155.66631858407081</v>
      </c>
      <c r="K24" s="186">
        <f>'Rashodi po izvorima fin.'!E422</f>
        <v>87078.54</v>
      </c>
      <c r="L24" s="187"/>
      <c r="M24" s="127">
        <f t="shared" si="0"/>
        <v>77.06065486725663</v>
      </c>
      <c r="N24" s="95">
        <f t="shared" si="1"/>
        <v>88824.400000000009</v>
      </c>
      <c r="O24" s="186">
        <v>53974</v>
      </c>
      <c r="P24" s="187"/>
      <c r="Q24" s="187"/>
      <c r="R24" s="186">
        <f>N24+O24</f>
        <v>142798.40000000002</v>
      </c>
      <c r="S24" s="187"/>
      <c r="T24" s="204"/>
      <c r="U24" s="18"/>
      <c r="V24" t="s">
        <v>1451</v>
      </c>
      <c r="Y24" s="11"/>
      <c r="Z24" s="11"/>
      <c r="AA24" s="11"/>
    </row>
    <row r="25" spans="1:29" ht="15" customHeight="1">
      <c r="A25" s="18"/>
      <c r="B25" s="20" t="s">
        <v>1315</v>
      </c>
      <c r="C25" s="188" t="s">
        <v>1395</v>
      </c>
      <c r="D25" s="189"/>
      <c r="E25" s="189"/>
      <c r="F25" s="95"/>
      <c r="G25" s="96">
        <f>'Prihodi po izvorima fin.'!D41</f>
        <v>8000</v>
      </c>
      <c r="H25" s="187">
        <f>'Prihodi po izvorima fin.'!E41</f>
        <v>4747.3999999999996</v>
      </c>
      <c r="I25" s="203"/>
      <c r="J25" s="127"/>
      <c r="K25" s="187">
        <f>'Rashodi po izvorima fin.'!E451</f>
        <v>4747.3999999999996</v>
      </c>
      <c r="L25" s="203"/>
      <c r="M25" s="127"/>
      <c r="N25" s="95">
        <f t="shared" ref="N25" si="3">H25-K25</f>
        <v>0</v>
      </c>
      <c r="O25" s="186"/>
      <c r="P25" s="186"/>
      <c r="Q25" s="186"/>
      <c r="R25" s="186">
        <f>N25+P25</f>
        <v>0</v>
      </c>
      <c r="S25" s="187"/>
      <c r="T25" s="204"/>
      <c r="U25" s="18"/>
      <c r="Y25" s="11"/>
      <c r="Z25" s="11"/>
      <c r="AA25" s="11"/>
    </row>
    <row r="26" spans="1:29" ht="15" customHeight="1">
      <c r="A26" s="18"/>
      <c r="B26" s="20" t="s">
        <v>1449</v>
      </c>
      <c r="C26" s="188" t="s">
        <v>1450</v>
      </c>
      <c r="D26" s="189"/>
      <c r="E26" s="189"/>
      <c r="F26" s="101"/>
      <c r="G26" s="96"/>
      <c r="H26" s="187">
        <f>'Opći dio'!C26</f>
        <v>5009600</v>
      </c>
      <c r="I26" s="236"/>
      <c r="J26" s="127"/>
      <c r="K26" s="99">
        <f>'Rashodi po izvorima fin.'!E459</f>
        <v>3368104.2399999998</v>
      </c>
      <c r="L26" s="100"/>
      <c r="M26" s="127"/>
      <c r="N26" s="101">
        <f>H26-K26</f>
        <v>1641495.7600000002</v>
      </c>
      <c r="O26" s="103"/>
      <c r="P26" s="187"/>
      <c r="Q26" s="187"/>
      <c r="R26" s="186">
        <f>N26+P26</f>
        <v>1641495.7600000002</v>
      </c>
      <c r="S26" s="187"/>
      <c r="T26" s="204"/>
      <c r="U26" s="18"/>
      <c r="Y26" s="11"/>
      <c r="Z26" s="11"/>
      <c r="AA26" s="11"/>
    </row>
    <row r="27" spans="1:29" ht="15" customHeight="1">
      <c r="A27" s="18"/>
      <c r="B27" s="20" t="s">
        <v>1615</v>
      </c>
      <c r="C27" s="188" t="s">
        <v>1617</v>
      </c>
      <c r="D27" s="189"/>
      <c r="E27" s="189"/>
      <c r="F27" s="166"/>
      <c r="G27" s="96"/>
      <c r="H27" s="164"/>
      <c r="I27" s="165"/>
      <c r="J27" s="127"/>
      <c r="K27" s="164">
        <v>31950</v>
      </c>
      <c r="L27" s="165"/>
      <c r="M27" s="127"/>
      <c r="N27" s="166"/>
      <c r="O27" s="166"/>
      <c r="P27" s="164"/>
      <c r="Q27" s="164"/>
      <c r="R27" s="166"/>
      <c r="S27" s="164"/>
      <c r="T27" s="167">
        <v>-31950</v>
      </c>
      <c r="U27" s="18"/>
      <c r="Y27" s="11"/>
      <c r="Z27" s="11"/>
      <c r="AA27" s="11"/>
    </row>
    <row r="28" spans="1:29">
      <c r="A28" s="18"/>
      <c r="B28" s="197" t="s">
        <v>1478</v>
      </c>
      <c r="C28" s="198"/>
      <c r="D28" s="198"/>
      <c r="E28" s="198"/>
      <c r="F28" s="199">
        <f>SUM(F16:G25)-G21-G22-G23</f>
        <v>43634223.259999998</v>
      </c>
      <c r="G28" s="200"/>
      <c r="H28" s="199">
        <f>SUM(H16:I25)-H21-H22-H23</f>
        <v>44195087.159999996</v>
      </c>
      <c r="I28" s="200"/>
      <c r="J28" s="128">
        <f>H28/F28*100</f>
        <v>101.28537615224182</v>
      </c>
      <c r="K28" s="199">
        <f>SUM(K16:L25)-K21-K22-K23+K27+K26</f>
        <v>42147665.260000005</v>
      </c>
      <c r="L28" s="200"/>
      <c r="M28" s="128">
        <f t="shared" si="0"/>
        <v>96.593137475732874</v>
      </c>
      <c r="N28" s="97">
        <f>N16+N17+N18+N19+N20+N24+N27</f>
        <v>5447476.1400000006</v>
      </c>
      <c r="O28" s="199">
        <f>O16+O18+O19+P20+P26+O24</f>
        <v>7704327.7000000002</v>
      </c>
      <c r="P28" s="199"/>
      <c r="Q28" s="199"/>
      <c r="R28" s="201">
        <f>R16+R17+R18+R19+R20+R24+R26+T27</f>
        <v>14761349.600000001</v>
      </c>
      <c r="S28" s="201"/>
      <c r="T28" s="202"/>
      <c r="U28" s="18"/>
      <c r="Y28" s="11"/>
      <c r="Z28" s="11"/>
      <c r="AA28" s="11"/>
    </row>
    <row r="29" spans="1:29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73"/>
      <c r="U29" s="18"/>
    </row>
    <row r="30" spans="1:29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92"/>
      <c r="R30" s="193"/>
      <c r="S30" s="193"/>
      <c r="T30" s="193"/>
      <c r="U30" s="18"/>
    </row>
    <row r="31" spans="1:29">
      <c r="A31" s="18"/>
      <c r="B31" s="194"/>
      <c r="C31" s="195"/>
      <c r="D31" s="18"/>
      <c r="E31" s="18"/>
      <c r="F31" s="18"/>
      <c r="G31" s="196"/>
      <c r="H31" s="193"/>
      <c r="I31" s="194"/>
      <c r="J31" s="195"/>
      <c r="K31" s="195"/>
      <c r="L31" s="18"/>
      <c r="M31" s="18"/>
      <c r="N31" s="18"/>
      <c r="O31" s="18"/>
      <c r="P31" s="18"/>
      <c r="Q31" s="193"/>
      <c r="R31" s="193"/>
      <c r="S31" s="193"/>
      <c r="T31" s="193"/>
      <c r="U31" s="18"/>
    </row>
    <row r="32" spans="1:29">
      <c r="A32" s="18"/>
      <c r="B32" s="195"/>
      <c r="C32" s="195"/>
      <c r="D32" s="18"/>
      <c r="E32" s="18"/>
      <c r="F32" s="18"/>
      <c r="G32" s="193"/>
      <c r="H32" s="193"/>
      <c r="I32" s="195"/>
      <c r="J32" s="195"/>
      <c r="K32" s="195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30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30">
      <c r="K34" s="102"/>
      <c r="AD34" s="169"/>
    </row>
    <row r="35" spans="1:30">
      <c r="D35" s="169"/>
      <c r="K35" s="102"/>
    </row>
  </sheetData>
  <mergeCells count="86">
    <mergeCell ref="H26:I26"/>
    <mergeCell ref="C20:E20"/>
    <mergeCell ref="F20:G20"/>
    <mergeCell ref="H20:I20"/>
    <mergeCell ref="K20:L20"/>
    <mergeCell ref="Y18:AA18"/>
    <mergeCell ref="K18:L18"/>
    <mergeCell ref="R18:T18"/>
    <mergeCell ref="C19:E19"/>
    <mergeCell ref="F19:G19"/>
    <mergeCell ref="H19:I19"/>
    <mergeCell ref="K19:L19"/>
    <mergeCell ref="O19:Q19"/>
    <mergeCell ref="O21:Q21"/>
    <mergeCell ref="B7:T7"/>
    <mergeCell ref="B2:F2"/>
    <mergeCell ref="P2:R2"/>
    <mergeCell ref="B3:D3"/>
    <mergeCell ref="B4:D4"/>
    <mergeCell ref="B5:D5"/>
    <mergeCell ref="R14:T14"/>
    <mergeCell ref="B9:T9"/>
    <mergeCell ref="B11:E14"/>
    <mergeCell ref="F11:G13"/>
    <mergeCell ref="H11:N11"/>
    <mergeCell ref="O11:Q13"/>
    <mergeCell ref="R11:T13"/>
    <mergeCell ref="R17:T17"/>
    <mergeCell ref="C16:E16"/>
    <mergeCell ref="F16:G16"/>
    <mergeCell ref="H12:I13"/>
    <mergeCell ref="K12:L13"/>
    <mergeCell ref="N12:N13"/>
    <mergeCell ref="J13:J14"/>
    <mergeCell ref="M13:M14"/>
    <mergeCell ref="F14:G14"/>
    <mergeCell ref="H14:I14"/>
    <mergeCell ref="K14:L14"/>
    <mergeCell ref="O14:Q14"/>
    <mergeCell ref="B15:T15"/>
    <mergeCell ref="R24:T24"/>
    <mergeCell ref="P20:Q20"/>
    <mergeCell ref="H16:I16"/>
    <mergeCell ref="K16:L16"/>
    <mergeCell ref="O16:Q16"/>
    <mergeCell ref="R16:T16"/>
    <mergeCell ref="R20:T20"/>
    <mergeCell ref="O18:Q18"/>
    <mergeCell ref="H21:I21"/>
    <mergeCell ref="H22:I22"/>
    <mergeCell ref="R19:T19"/>
    <mergeCell ref="C18:E18"/>
    <mergeCell ref="F18:G18"/>
    <mergeCell ref="H18:I18"/>
    <mergeCell ref="Q30:T31"/>
    <mergeCell ref="B31:C32"/>
    <mergeCell ref="G31:H32"/>
    <mergeCell ref="I31:K32"/>
    <mergeCell ref="C25:E25"/>
    <mergeCell ref="B28:E28"/>
    <mergeCell ref="F28:G28"/>
    <mergeCell ref="H28:I28"/>
    <mergeCell ref="K28:L28"/>
    <mergeCell ref="O28:Q28"/>
    <mergeCell ref="R28:T28"/>
    <mergeCell ref="H25:I25"/>
    <mergeCell ref="K25:L25"/>
    <mergeCell ref="R25:T25"/>
    <mergeCell ref="C26:E26"/>
    <mergeCell ref="R26:T26"/>
    <mergeCell ref="O17:Q17"/>
    <mergeCell ref="C27:E27"/>
    <mergeCell ref="O22:Q22"/>
    <mergeCell ref="O23:Q23"/>
    <mergeCell ref="O25:Q25"/>
    <mergeCell ref="C24:E24"/>
    <mergeCell ref="F24:G24"/>
    <mergeCell ref="H24:I24"/>
    <mergeCell ref="K24:L24"/>
    <mergeCell ref="O24:Q24"/>
    <mergeCell ref="H23:I23"/>
    <mergeCell ref="C17:E17"/>
    <mergeCell ref="F17:G17"/>
    <mergeCell ref="H17:I17"/>
    <mergeCell ref="K17:L17"/>
    <mergeCell ref="P26:Q26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0"/>
  <sheetViews>
    <sheetView workbookViewId="0">
      <selection activeCell="A2" sqref="A2:C49"/>
    </sheetView>
  </sheetViews>
  <sheetFormatPr defaultRowHeight="15"/>
  <cols>
    <col min="1" max="1" width="66.42578125" customWidth="1"/>
    <col min="2" max="2" width="24.7109375" customWidth="1"/>
    <col min="3" max="3" width="23.28515625" customWidth="1"/>
  </cols>
  <sheetData>
    <row r="2" spans="1:3" ht="36" customHeight="1">
      <c r="B2" s="17" t="s">
        <v>1258</v>
      </c>
      <c r="C2" s="17" t="s">
        <v>1259</v>
      </c>
    </row>
    <row r="3" spans="1:3" ht="36" hidden="1" customHeight="1">
      <c r="B3" s="15" t="s">
        <v>1258</v>
      </c>
    </row>
    <row r="4" spans="1:3" hidden="1">
      <c r="A4" s="15" t="s">
        <v>1255</v>
      </c>
      <c r="B4" t="s">
        <v>1260</v>
      </c>
      <c r="C4" t="s">
        <v>1257</v>
      </c>
    </row>
    <row r="5" spans="1:3">
      <c r="A5" s="5" t="s">
        <v>17</v>
      </c>
      <c r="B5" s="11">
        <v>21077500</v>
      </c>
      <c r="C5" s="11">
        <v>21222102.850000001</v>
      </c>
    </row>
    <row r="6" spans="1:3">
      <c r="A6" s="5" t="s">
        <v>35</v>
      </c>
      <c r="B6" s="11">
        <v>521710</v>
      </c>
      <c r="C6" s="11">
        <v>452144.63</v>
      </c>
    </row>
    <row r="7" spans="1:3">
      <c r="A7" s="5" t="s">
        <v>41</v>
      </c>
      <c r="B7" s="11">
        <v>3250350</v>
      </c>
      <c r="C7" s="11">
        <v>3290338.92</v>
      </c>
    </row>
    <row r="8" spans="1:3">
      <c r="A8" s="5" t="s">
        <v>59</v>
      </c>
      <c r="B8" s="11">
        <v>362000</v>
      </c>
      <c r="C8" s="11">
        <v>360737.54999999993</v>
      </c>
    </row>
    <row r="9" spans="1:3">
      <c r="A9" s="5" t="s">
        <v>77</v>
      </c>
      <c r="B9" s="11">
        <v>731542</v>
      </c>
      <c r="C9" s="11">
        <v>679519.42</v>
      </c>
    </row>
    <row r="10" spans="1:3">
      <c r="A10" s="5" t="s">
        <v>89</v>
      </c>
      <c r="B10" s="11">
        <v>337353</v>
      </c>
      <c r="C10" s="11">
        <v>335331.64999999997</v>
      </c>
    </row>
    <row r="11" spans="1:3">
      <c r="A11" s="5" t="s">
        <v>95</v>
      </c>
      <c r="B11" s="11">
        <v>172259</v>
      </c>
      <c r="C11" s="11">
        <v>183649.08000000002</v>
      </c>
    </row>
    <row r="12" spans="1:3">
      <c r="A12" s="5" t="s">
        <v>101</v>
      </c>
      <c r="B12" s="11">
        <v>404903</v>
      </c>
      <c r="C12" s="11">
        <v>364764.45</v>
      </c>
    </row>
    <row r="13" spans="1:3">
      <c r="A13" s="5" t="s">
        <v>359</v>
      </c>
      <c r="B13" s="11">
        <v>2000</v>
      </c>
      <c r="C13" s="11">
        <v>1699.08</v>
      </c>
    </row>
    <row r="14" spans="1:3">
      <c r="A14" s="5" t="s">
        <v>365</v>
      </c>
      <c r="B14" s="11">
        <v>409509</v>
      </c>
      <c r="C14" s="11">
        <v>412017.21</v>
      </c>
    </row>
    <row r="15" spans="1:3">
      <c r="A15" s="5" t="s">
        <v>383</v>
      </c>
      <c r="B15" s="11">
        <v>58000</v>
      </c>
      <c r="C15" s="11">
        <v>73597.91</v>
      </c>
    </row>
    <row r="16" spans="1:3">
      <c r="A16" s="5" t="s">
        <v>395</v>
      </c>
      <c r="B16" s="11">
        <v>26000</v>
      </c>
      <c r="C16" s="11">
        <v>23893.040000000001</v>
      </c>
    </row>
    <row r="17" spans="1:3">
      <c r="A17" s="5" t="s">
        <v>113</v>
      </c>
      <c r="B17" s="11">
        <v>131000</v>
      </c>
      <c r="C17" s="11">
        <v>96353.81</v>
      </c>
    </row>
    <row r="18" spans="1:3">
      <c r="A18" s="5" t="s">
        <v>419</v>
      </c>
      <c r="B18" s="11">
        <v>775000</v>
      </c>
      <c r="C18" s="11">
        <v>712895.01</v>
      </c>
    </row>
    <row r="19" spans="1:3">
      <c r="A19" s="5" t="s">
        <v>437</v>
      </c>
      <c r="B19" s="11">
        <v>111000</v>
      </c>
      <c r="C19" s="11">
        <v>108332.65999999999</v>
      </c>
    </row>
    <row r="20" spans="1:3">
      <c r="A20" s="5" t="s">
        <v>449</v>
      </c>
      <c r="B20" s="11">
        <v>217041</v>
      </c>
      <c r="C20" s="11">
        <v>221039.05000000002</v>
      </c>
    </row>
    <row r="21" spans="1:3">
      <c r="A21" s="5" t="s">
        <v>119</v>
      </c>
      <c r="B21" s="11">
        <v>310000</v>
      </c>
      <c r="C21" s="11">
        <v>393003.06999999995</v>
      </c>
    </row>
    <row r="22" spans="1:3">
      <c r="A22" s="5" t="s">
        <v>215</v>
      </c>
      <c r="B22" s="11">
        <v>25770</v>
      </c>
      <c r="C22" s="11">
        <v>17485</v>
      </c>
    </row>
    <row r="23" spans="1:3">
      <c r="A23" s="5" t="s">
        <v>125</v>
      </c>
      <c r="B23" s="11">
        <v>3177076</v>
      </c>
      <c r="C23" s="11">
        <v>3156386.1999999997</v>
      </c>
    </row>
    <row r="24" spans="1:3">
      <c r="A24" s="5" t="s">
        <v>509</v>
      </c>
      <c r="B24" s="11">
        <v>90000</v>
      </c>
      <c r="C24" s="11">
        <v>110814.65</v>
      </c>
    </row>
    <row r="25" spans="1:3">
      <c r="A25" s="5" t="s">
        <v>137</v>
      </c>
      <c r="B25" s="11">
        <v>226412</v>
      </c>
      <c r="C25" s="11">
        <v>189571.05</v>
      </c>
    </row>
    <row r="26" spans="1:3">
      <c r="A26" s="5" t="s">
        <v>539</v>
      </c>
      <c r="B26" s="11">
        <v>17848</v>
      </c>
      <c r="C26" s="11">
        <v>44823.56</v>
      </c>
    </row>
    <row r="27" spans="1:3">
      <c r="A27" s="5" t="s">
        <v>551</v>
      </c>
      <c r="B27" s="11">
        <v>120500</v>
      </c>
      <c r="C27" s="11">
        <v>112413.27</v>
      </c>
    </row>
    <row r="28" spans="1:3">
      <c r="A28" s="5" t="s">
        <v>143</v>
      </c>
      <c r="B28" s="11">
        <v>285000</v>
      </c>
      <c r="C28" s="11">
        <v>292419.58999999997</v>
      </c>
    </row>
    <row r="29" spans="1:3">
      <c r="A29" s="5" t="s">
        <v>587</v>
      </c>
      <c r="B29" s="11">
        <v>59000</v>
      </c>
      <c r="C29" s="11">
        <v>83285.649999999994</v>
      </c>
    </row>
    <row r="30" spans="1:3">
      <c r="A30" s="5" t="s">
        <v>155</v>
      </c>
      <c r="B30" s="11">
        <v>53540</v>
      </c>
      <c r="C30" s="11">
        <v>47131.4</v>
      </c>
    </row>
    <row r="31" spans="1:3">
      <c r="A31" s="5" t="s">
        <v>623</v>
      </c>
      <c r="B31" s="11">
        <v>388000</v>
      </c>
      <c r="C31" s="11">
        <v>254366.93</v>
      </c>
    </row>
    <row r="32" spans="1:3">
      <c r="A32" s="5" t="s">
        <v>641</v>
      </c>
      <c r="B32" s="11">
        <v>48680</v>
      </c>
      <c r="C32" s="11">
        <v>41163.600000000006</v>
      </c>
    </row>
    <row r="33" spans="1:3">
      <c r="A33" s="5" t="s">
        <v>167</v>
      </c>
      <c r="B33" s="11">
        <v>12000</v>
      </c>
      <c r="C33" s="11">
        <v>16805.650000000001</v>
      </c>
    </row>
    <row r="34" spans="1:3">
      <c r="A34" s="5" t="s">
        <v>671</v>
      </c>
      <c r="B34" s="11">
        <v>0</v>
      </c>
      <c r="C34" s="11">
        <v>111</v>
      </c>
    </row>
    <row r="35" spans="1:3">
      <c r="A35" s="5" t="s">
        <v>677</v>
      </c>
      <c r="B35" s="11">
        <v>0</v>
      </c>
      <c r="C35" s="11">
        <v>299960</v>
      </c>
    </row>
    <row r="36" spans="1:3">
      <c r="A36" s="5" t="s">
        <v>173</v>
      </c>
      <c r="B36" s="11">
        <v>11400</v>
      </c>
      <c r="C36" s="11">
        <v>11400</v>
      </c>
    </row>
    <row r="37" spans="1:3">
      <c r="A37" s="5" t="s">
        <v>689</v>
      </c>
      <c r="B37" s="11">
        <v>30000</v>
      </c>
      <c r="C37" s="11">
        <v>35661.25</v>
      </c>
    </row>
    <row r="38" spans="1:3">
      <c r="A38" s="5" t="s">
        <v>695</v>
      </c>
      <c r="B38" s="11">
        <v>53000</v>
      </c>
      <c r="C38" s="11">
        <v>105300</v>
      </c>
    </row>
    <row r="39" spans="1:3">
      <c r="A39" s="5" t="s">
        <v>719</v>
      </c>
      <c r="B39" s="11">
        <v>0</v>
      </c>
      <c r="C39" s="11">
        <v>125.66</v>
      </c>
    </row>
    <row r="40" spans="1:3">
      <c r="A40" s="5" t="s">
        <v>725</v>
      </c>
      <c r="B40" s="11">
        <v>235000</v>
      </c>
      <c r="C40" s="11">
        <v>225911.86</v>
      </c>
    </row>
    <row r="41" spans="1:3">
      <c r="A41" s="5" t="s">
        <v>179</v>
      </c>
      <c r="B41" s="11">
        <v>709121</v>
      </c>
      <c r="C41" s="11">
        <v>756681.77</v>
      </c>
    </row>
    <row r="42" spans="1:3">
      <c r="A42" s="5" t="s">
        <v>767</v>
      </c>
      <c r="B42" s="11">
        <v>25000</v>
      </c>
      <c r="C42" s="11">
        <v>21295.89</v>
      </c>
    </row>
    <row r="43" spans="1:3">
      <c r="A43" s="5" t="s">
        <v>779</v>
      </c>
      <c r="B43" s="11">
        <v>38000</v>
      </c>
      <c r="C43" s="11">
        <v>30927.32</v>
      </c>
    </row>
    <row r="44" spans="1:3">
      <c r="A44" s="5" t="s">
        <v>791</v>
      </c>
      <c r="B44" s="11">
        <v>300000</v>
      </c>
      <c r="C44" s="11">
        <v>379950.03</v>
      </c>
    </row>
    <row r="45" spans="1:3">
      <c r="A45" s="5" t="s">
        <v>803</v>
      </c>
      <c r="B45" s="11">
        <v>60000</v>
      </c>
      <c r="C45" s="11">
        <v>53413.38</v>
      </c>
    </row>
    <row r="46" spans="1:3">
      <c r="A46" s="5" t="s">
        <v>809</v>
      </c>
      <c r="B46" s="11">
        <v>222209</v>
      </c>
      <c r="C46" s="11">
        <v>0</v>
      </c>
    </row>
    <row r="47" spans="1:3">
      <c r="A47" s="5" t="s">
        <v>821</v>
      </c>
      <c r="B47" s="11">
        <v>18000</v>
      </c>
      <c r="C47" s="11">
        <v>17525</v>
      </c>
    </row>
    <row r="48" spans="1:3">
      <c r="A48" s="5" t="s">
        <v>827</v>
      </c>
      <c r="B48" s="11">
        <v>50400</v>
      </c>
      <c r="C48" s="11">
        <v>56426.729999999996</v>
      </c>
    </row>
    <row r="49" spans="1:3">
      <c r="A49" s="5" t="s">
        <v>851</v>
      </c>
      <c r="B49" s="11">
        <v>0</v>
      </c>
      <c r="C49" s="11">
        <v>15000</v>
      </c>
    </row>
    <row r="50" spans="1:3">
      <c r="A50" s="5" t="s">
        <v>1256</v>
      </c>
      <c r="B50" s="11">
        <v>35153123</v>
      </c>
      <c r="C50" s="11">
        <v>35307775.829999991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G35"/>
  <sheetViews>
    <sheetView tabSelected="1" workbookViewId="0">
      <selection activeCell="L12" sqref="L12"/>
    </sheetView>
  </sheetViews>
  <sheetFormatPr defaultColWidth="11.42578125" defaultRowHeight="15"/>
  <cols>
    <col min="1" max="1" width="43.140625" style="31" customWidth="1"/>
    <col min="2" max="2" width="16.85546875" style="31" customWidth="1"/>
    <col min="3" max="3" width="15.140625" style="31" bestFit="1" customWidth="1"/>
    <col min="4" max="4" width="15.28515625" style="31" customWidth="1"/>
    <col min="5" max="5" width="8.28515625" style="31" customWidth="1"/>
    <col min="6" max="6" width="9.85546875" style="31" customWidth="1"/>
    <col min="7" max="16384" width="11.42578125" style="31"/>
  </cols>
  <sheetData>
    <row r="3" spans="1:7" ht="15.75">
      <c r="A3" s="129" t="s">
        <v>1483</v>
      </c>
      <c r="B3" s="52"/>
    </row>
    <row r="4" spans="1:7">
      <c r="A4" s="46" t="s">
        <v>1484</v>
      </c>
      <c r="B4" s="32"/>
    </row>
    <row r="5" spans="1:7">
      <c r="A5" s="46"/>
      <c r="B5" s="32"/>
    </row>
    <row r="6" spans="1:7" ht="28.9" customHeight="1">
      <c r="A6" s="176" t="s">
        <v>1657</v>
      </c>
      <c r="B6" s="176"/>
      <c r="C6" s="176"/>
      <c r="D6" s="176"/>
      <c r="E6" s="176"/>
      <c r="F6" s="176"/>
    </row>
    <row r="7" spans="1:7" ht="21" customHeight="1">
      <c r="A7" s="176"/>
      <c r="B7" s="176"/>
      <c r="C7" s="176"/>
      <c r="D7" s="176"/>
      <c r="E7" s="176"/>
      <c r="F7" s="176"/>
    </row>
    <row r="8" spans="1:7" ht="33" customHeight="1">
      <c r="A8" s="177" t="s">
        <v>1683</v>
      </c>
      <c r="B8" s="177"/>
      <c r="C8" s="177"/>
      <c r="D8" s="177"/>
      <c r="E8" s="177"/>
      <c r="F8" s="177"/>
    </row>
    <row r="9" spans="1:7" ht="19.149999999999999" customHeight="1">
      <c r="A9" s="176" t="s">
        <v>1403</v>
      </c>
      <c r="B9" s="176"/>
      <c r="C9" s="176"/>
      <c r="D9" s="176"/>
      <c r="E9" s="181"/>
      <c r="F9" s="181"/>
    </row>
    <row r="10" spans="1:7" ht="19.5" customHeight="1">
      <c r="A10" s="33"/>
      <c r="B10" s="33"/>
    </row>
    <row r="11" spans="1:7" ht="46.5" customHeight="1">
      <c r="A11" s="92" t="s">
        <v>1599</v>
      </c>
      <c r="B11" s="125" t="s">
        <v>1655</v>
      </c>
      <c r="C11" s="35" t="s">
        <v>1618</v>
      </c>
      <c r="D11" s="35" t="s">
        <v>1656</v>
      </c>
      <c r="E11" s="35" t="s">
        <v>1461</v>
      </c>
      <c r="F11" s="35" t="s">
        <v>1460</v>
      </c>
    </row>
    <row r="12" spans="1:7" ht="14.25" customHeight="1">
      <c r="A12" s="126">
        <v>1</v>
      </c>
      <c r="B12" s="82">
        <v>2</v>
      </c>
      <c r="C12" s="34">
        <v>3</v>
      </c>
      <c r="D12" s="34">
        <v>4</v>
      </c>
      <c r="E12" s="34">
        <v>5</v>
      </c>
      <c r="F12" s="34">
        <v>6</v>
      </c>
    </row>
    <row r="13" spans="1:7" ht="19.899999999999999" customHeight="1">
      <c r="A13" s="36" t="s">
        <v>1396</v>
      </c>
      <c r="B13" s="37">
        <f>'Opći dio prihodi'!C51</f>
        <v>38904606.300000004</v>
      </c>
      <c r="C13" s="37">
        <f>'Opći dio prihodi'!D51</f>
        <v>43613335.93</v>
      </c>
      <c r="D13" s="37">
        <f>'Opći dio prihodi'!E51</f>
        <v>44195087.160000004</v>
      </c>
      <c r="E13" s="81">
        <f>D13/C13*100</f>
        <v>101.33388381694471</v>
      </c>
      <c r="F13" s="81">
        <f>D13/B13*100</f>
        <v>113.59859760359534</v>
      </c>
    </row>
    <row r="14" spans="1:7" ht="19.899999999999999" customHeight="1">
      <c r="A14" s="36" t="s">
        <v>1397</v>
      </c>
      <c r="B14" s="38">
        <f>'Opći dio prihodi'!C5</f>
        <v>38899701.400000006</v>
      </c>
      <c r="C14" s="38">
        <f>'Opći dio prihodi'!D5</f>
        <v>43605335.93</v>
      </c>
      <c r="D14" s="38">
        <f>'Opći dio prihodi'!E5</f>
        <v>44190339.760000005</v>
      </c>
      <c r="E14" s="81">
        <f>D14/C14*100</f>
        <v>101.34158771518035</v>
      </c>
      <c r="F14" s="81">
        <f t="shared" ref="F14:F18" si="0">D14/B14*100</f>
        <v>113.60071715100619</v>
      </c>
    </row>
    <row r="15" spans="1:7" ht="19.899999999999999" customHeight="1">
      <c r="A15" s="39" t="s">
        <v>1442</v>
      </c>
      <c r="B15" s="38">
        <f>'Opći dio prihodi'!C42</f>
        <v>4904.8999999999996</v>
      </c>
      <c r="C15" s="38">
        <f>'Opći dio prihodi'!D42</f>
        <v>8000</v>
      </c>
      <c r="D15" s="38">
        <f>'Opći dio prihodi'!E42</f>
        <v>4747.3999999999996</v>
      </c>
      <c r="E15" s="81">
        <f t="shared" ref="E15:E18" si="1">D15/C15*100</f>
        <v>59.342500000000001</v>
      </c>
      <c r="F15" s="81">
        <f t="shared" si="0"/>
        <v>96.788925360353929</v>
      </c>
      <c r="G15" s="40"/>
    </row>
    <row r="16" spans="1:7" ht="19.899999999999999" customHeight="1">
      <c r="A16" s="41" t="s">
        <v>1398</v>
      </c>
      <c r="B16" s="38">
        <f>'Opći dio rashodi'!C97</f>
        <v>42605030.179999992</v>
      </c>
      <c r="C16" s="38">
        <f>'Opći dio rashodi'!D97</f>
        <v>44471328</v>
      </c>
      <c r="D16" s="38">
        <f>'Opći dio rashodi'!E97</f>
        <v>42115715.25999999</v>
      </c>
      <c r="E16" s="81">
        <f t="shared" si="1"/>
        <v>94.703075338789063</v>
      </c>
      <c r="F16" s="81">
        <f t="shared" si="0"/>
        <v>98.851509040287695</v>
      </c>
    </row>
    <row r="17" spans="1:6" ht="19.899999999999999" customHeight="1">
      <c r="A17" s="42" t="s">
        <v>1399</v>
      </c>
      <c r="B17" s="37">
        <f>'Opći dio rashodi'!C5</f>
        <v>38201569.669999994</v>
      </c>
      <c r="C17" s="37">
        <f>'Opći dio rashodi'!D5</f>
        <v>40552797</v>
      </c>
      <c r="D17" s="43">
        <f>'Opći dio rashodi'!E5</f>
        <v>39358018.179999992</v>
      </c>
      <c r="E17" s="81">
        <f t="shared" si="1"/>
        <v>97.053769632708665</v>
      </c>
      <c r="F17" s="81">
        <f t="shared" si="0"/>
        <v>103.02722772909556</v>
      </c>
    </row>
    <row r="18" spans="1:6" ht="19.899999999999999" customHeight="1">
      <c r="A18" s="39" t="s">
        <v>1400</v>
      </c>
      <c r="B18" s="37">
        <f>'Opći dio rashodi'!C73</f>
        <v>4403460.51</v>
      </c>
      <c r="C18" s="37">
        <f>'Opći dio rashodi'!D73</f>
        <v>3918531</v>
      </c>
      <c r="D18" s="43">
        <f>'Opći dio rashodi'!E73</f>
        <v>2757697.08</v>
      </c>
      <c r="E18" s="81">
        <f t="shared" si="1"/>
        <v>70.375788273717887</v>
      </c>
      <c r="F18" s="81">
        <f t="shared" si="0"/>
        <v>62.625679820164891</v>
      </c>
    </row>
    <row r="19" spans="1:6" ht="19.899999999999999" customHeight="1">
      <c r="A19" s="42" t="s">
        <v>1401</v>
      </c>
      <c r="B19" s="37">
        <f>B13-B16</f>
        <v>-3700423.8799999878</v>
      </c>
      <c r="C19" s="37">
        <f>C13-C16</f>
        <v>-857992.0700000003</v>
      </c>
      <c r="D19" s="37">
        <f>D13-D16</f>
        <v>2079371.9000000134</v>
      </c>
      <c r="E19" s="81"/>
      <c r="F19" s="81"/>
    </row>
    <row r="20" spans="1:6" ht="19.899999999999999" customHeight="1">
      <c r="A20" s="179"/>
      <c r="B20" s="179"/>
      <c r="C20" s="179"/>
      <c r="D20" s="179"/>
      <c r="E20" s="122"/>
    </row>
    <row r="21" spans="1:6" ht="18" customHeight="1">
      <c r="A21" s="126"/>
      <c r="B21" s="82"/>
      <c r="C21" s="34"/>
      <c r="D21" s="34"/>
      <c r="E21" s="34"/>
      <c r="F21" s="34"/>
    </row>
    <row r="22" spans="1:6" ht="18" customHeight="1">
      <c r="A22" s="36" t="s">
        <v>1607</v>
      </c>
      <c r="B22" s="37">
        <f>'Opći dio prihodi'!C60</f>
        <v>0</v>
      </c>
      <c r="C22" s="37">
        <v>7576430</v>
      </c>
      <c r="D22" s="37">
        <v>7704328</v>
      </c>
      <c r="E22" s="81">
        <f>D22/C22*100</f>
        <v>101.68810376390991</v>
      </c>
      <c r="F22" s="81">
        <f>B22/C22*100</f>
        <v>0</v>
      </c>
    </row>
    <row r="23" spans="1:6" s="46" customFormat="1" ht="18" customHeight="1">
      <c r="A23" s="36" t="s">
        <v>1608</v>
      </c>
      <c r="B23" s="38">
        <v>0</v>
      </c>
      <c r="C23" s="38">
        <v>-11728038</v>
      </c>
      <c r="D23" s="38"/>
      <c r="E23" s="81">
        <f>D23/C23*100</f>
        <v>0</v>
      </c>
      <c r="F23" s="81">
        <f t="shared" ref="F23" si="2">B23/C23*100</f>
        <v>0</v>
      </c>
    </row>
    <row r="24" spans="1:6" s="46" customFormat="1" ht="18" customHeight="1">
      <c r="E24" s="114"/>
      <c r="F24" s="49"/>
    </row>
    <row r="25" spans="1:6" s="46" customFormat="1" ht="15" customHeight="1">
      <c r="A25" s="126"/>
      <c r="B25" s="82"/>
      <c r="C25" s="34"/>
      <c r="D25" s="34"/>
      <c r="E25" s="34"/>
      <c r="F25" s="34"/>
    </row>
    <row r="26" spans="1:6" s="46" customFormat="1" ht="30">
      <c r="A26" s="162" t="s">
        <v>1609</v>
      </c>
      <c r="B26" s="37"/>
      <c r="C26" s="37">
        <v>5009600</v>
      </c>
      <c r="D26" s="37">
        <v>5009600</v>
      </c>
      <c r="E26" s="81"/>
      <c r="F26" s="81"/>
    </row>
    <row r="27" spans="1:6">
      <c r="A27" s="162" t="s">
        <v>1616</v>
      </c>
      <c r="B27" s="38"/>
      <c r="C27" s="38"/>
      <c r="D27" s="38">
        <v>31950</v>
      </c>
      <c r="E27" s="81"/>
      <c r="F27" s="81"/>
    </row>
    <row r="28" spans="1:6">
      <c r="A28" s="162" t="s">
        <v>1610</v>
      </c>
      <c r="B28" s="38"/>
      <c r="C28" s="38"/>
      <c r="D28" s="38"/>
      <c r="E28" s="81"/>
      <c r="F28" s="81"/>
    </row>
    <row r="31" spans="1:6">
      <c r="A31" s="44"/>
      <c r="B31" s="44"/>
      <c r="C31" s="46"/>
      <c r="D31" s="46" t="s">
        <v>1465</v>
      </c>
    </row>
    <row r="32" spans="1:6">
      <c r="A32" s="47"/>
      <c r="B32" s="180" t="s">
        <v>1464</v>
      </c>
      <c r="C32" s="180"/>
      <c r="D32" s="45"/>
    </row>
    <row r="33" spans="1:4">
      <c r="A33" s="48" t="s">
        <v>1679</v>
      </c>
      <c r="B33" s="48"/>
      <c r="C33" s="46"/>
      <c r="D33" s="46"/>
    </row>
    <row r="34" spans="1:4">
      <c r="A34" s="50"/>
      <c r="B34" s="50"/>
      <c r="C34" s="178" t="s">
        <v>1452</v>
      </c>
      <c r="D34" s="178"/>
    </row>
    <row r="35" spans="1:4">
      <c r="A35" s="49"/>
      <c r="B35" s="49"/>
      <c r="C35" s="51"/>
      <c r="D35" s="45"/>
    </row>
  </sheetData>
  <protectedRanges>
    <protectedRange algorithmName="SHA-512" hashValue="SfUbs0aGjKqwAI3WRTg5YHlfierPjZpDu09aSUFi1wTQU07wZLJq5fKuWVRe6S1aBeBRM7YVukcHjHWUIbErVQ==" saltValue="5Z/3ndaNBUgEO7RicYZ+fg==" spinCount="100000" sqref="A26:A28" name="Raspon1_2"/>
  </protectedRanges>
  <mergeCells count="7">
    <mergeCell ref="A7:F7"/>
    <mergeCell ref="A8:F8"/>
    <mergeCell ref="A6:F6"/>
    <mergeCell ref="C34:D34"/>
    <mergeCell ref="A20:D20"/>
    <mergeCell ref="B32:C32"/>
    <mergeCell ref="A9:F9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51"/>
  <sheetViews>
    <sheetView workbookViewId="0">
      <selection activeCell="D10" sqref="D10"/>
    </sheetView>
  </sheetViews>
  <sheetFormatPr defaultRowHeight="15"/>
  <cols>
    <col min="1" max="1" width="6.5703125" customWidth="1"/>
    <col min="2" max="2" width="49" customWidth="1"/>
    <col min="3" max="3" width="17.140625" customWidth="1"/>
    <col min="4" max="4" width="19.28515625" customWidth="1"/>
    <col min="5" max="5" width="16.42578125" customWidth="1"/>
    <col min="6" max="6" width="9.7109375" customWidth="1"/>
  </cols>
  <sheetData>
    <row r="2" spans="1:7">
      <c r="A2" s="175" t="s">
        <v>1621</v>
      </c>
      <c r="B2" s="175"/>
      <c r="C2" s="175"/>
      <c r="D2" s="175"/>
      <c r="E2" s="175"/>
      <c r="F2" s="113"/>
    </row>
    <row r="3" spans="1:7" ht="30">
      <c r="A3" s="93" t="s">
        <v>1353</v>
      </c>
      <c r="B3" s="93" t="s">
        <v>1404</v>
      </c>
      <c r="C3" s="35" t="s">
        <v>1655</v>
      </c>
      <c r="D3" s="35" t="s">
        <v>1618</v>
      </c>
      <c r="E3" s="35" t="s">
        <v>1656</v>
      </c>
      <c r="F3" s="35" t="s">
        <v>1593</v>
      </c>
      <c r="G3" s="35" t="s">
        <v>1594</v>
      </c>
    </row>
    <row r="4" spans="1:7">
      <c r="A4" s="93">
        <v>1</v>
      </c>
      <c r="B4" s="93">
        <v>2</v>
      </c>
      <c r="C4" s="35">
        <v>3</v>
      </c>
      <c r="D4" s="34">
        <v>4</v>
      </c>
      <c r="E4" s="35">
        <v>5</v>
      </c>
      <c r="F4" s="35">
        <v>6</v>
      </c>
      <c r="G4" s="35">
        <v>7</v>
      </c>
    </row>
    <row r="5" spans="1:7" ht="19.5" customHeight="1">
      <c r="A5" s="36">
        <v>6</v>
      </c>
      <c r="B5" s="36" t="s">
        <v>1402</v>
      </c>
      <c r="C5" s="37">
        <v>38899701.400000006</v>
      </c>
      <c r="D5" s="37">
        <v>43605335.93</v>
      </c>
      <c r="E5" s="37">
        <v>44190339.760000005</v>
      </c>
      <c r="F5" s="81">
        <v>101.34158771518035</v>
      </c>
      <c r="G5" s="81">
        <v>113.60071715100619</v>
      </c>
    </row>
    <row r="6" spans="1:7" ht="30">
      <c r="A6" s="36">
        <v>63</v>
      </c>
      <c r="B6" s="36" t="s">
        <v>1407</v>
      </c>
      <c r="C6" s="37">
        <v>1407253.9900000002</v>
      </c>
      <c r="D6" s="43">
        <v>8572901.9299999997</v>
      </c>
      <c r="E6" s="37">
        <v>8148282.6700000009</v>
      </c>
      <c r="F6" s="81">
        <v>95.046960020456012</v>
      </c>
      <c r="G6" s="81">
        <v>579.0200438515011</v>
      </c>
    </row>
    <row r="7" spans="1:7" ht="30">
      <c r="A7" s="36">
        <v>632</v>
      </c>
      <c r="B7" s="36" t="s">
        <v>1408</v>
      </c>
      <c r="C7" s="37">
        <v>1361020.3900000001</v>
      </c>
      <c r="D7" s="43">
        <v>8320874</v>
      </c>
      <c r="E7" s="37">
        <v>7829693.3900000006</v>
      </c>
      <c r="F7" s="81">
        <v>94.097006997101516</v>
      </c>
      <c r="G7" s="81">
        <v>575.28112345179488</v>
      </c>
    </row>
    <row r="8" spans="1:7">
      <c r="A8" s="56">
        <v>6321</v>
      </c>
      <c r="B8" s="56" t="s">
        <v>1360</v>
      </c>
      <c r="C8" s="57">
        <v>0</v>
      </c>
      <c r="D8" s="57">
        <v>37000</v>
      </c>
      <c r="E8" s="57">
        <v>36829.94</v>
      </c>
      <c r="F8" s="81">
        <v>99.540378378378378</v>
      </c>
      <c r="G8" s="81" t="e">
        <v>#DIV/0!</v>
      </c>
    </row>
    <row r="9" spans="1:7">
      <c r="A9" s="56">
        <v>6322</v>
      </c>
      <c r="B9" s="56" t="s">
        <v>1361</v>
      </c>
      <c r="C9" s="57">
        <v>0</v>
      </c>
      <c r="D9" s="57">
        <v>10000</v>
      </c>
      <c r="E9" s="57">
        <v>10125</v>
      </c>
      <c r="F9" s="81">
        <v>101.25</v>
      </c>
      <c r="G9" s="81" t="e">
        <v>#DIV/0!</v>
      </c>
    </row>
    <row r="10" spans="1:7">
      <c r="A10" s="56">
        <v>6323</v>
      </c>
      <c r="B10" s="56" t="s">
        <v>1359</v>
      </c>
      <c r="C10" s="57">
        <v>1245611.55</v>
      </c>
      <c r="D10" s="57">
        <v>7838733</v>
      </c>
      <c r="E10" s="57">
        <v>7539249.0899999999</v>
      </c>
      <c r="F10" s="81">
        <v>96.179434737731214</v>
      </c>
      <c r="G10" s="81">
        <v>605.26486688406192</v>
      </c>
    </row>
    <row r="11" spans="1:7">
      <c r="A11" s="56">
        <v>6324</v>
      </c>
      <c r="B11" s="56" t="s">
        <v>1362</v>
      </c>
      <c r="C11" s="57">
        <v>115408.84</v>
      </c>
      <c r="D11" s="57">
        <v>435141</v>
      </c>
      <c r="E11" s="57">
        <v>243489.36</v>
      </c>
      <c r="F11" s="81">
        <v>55.956427916468456</v>
      </c>
      <c r="G11" s="81">
        <v>210.97981749058391</v>
      </c>
    </row>
    <row r="12" spans="1:7">
      <c r="A12" s="36">
        <v>634</v>
      </c>
      <c r="B12" s="36" t="s">
        <v>1409</v>
      </c>
      <c r="C12" s="37">
        <v>7704.6</v>
      </c>
      <c r="D12" s="43">
        <v>0</v>
      </c>
      <c r="E12" s="37">
        <v>0</v>
      </c>
      <c r="F12" s="81" t="e">
        <v>#DIV/0!</v>
      </c>
      <c r="G12" s="81">
        <v>0</v>
      </c>
    </row>
    <row r="13" spans="1:7">
      <c r="A13" s="56">
        <v>6341</v>
      </c>
      <c r="B13" s="56" t="s">
        <v>1363</v>
      </c>
      <c r="C13" s="57">
        <v>7704.6</v>
      </c>
      <c r="D13" s="57">
        <v>0</v>
      </c>
      <c r="E13" s="57">
        <v>0</v>
      </c>
      <c r="F13" s="81" t="e">
        <v>#DIV/0!</v>
      </c>
      <c r="G13" s="81">
        <v>0</v>
      </c>
    </row>
    <row r="14" spans="1:7" ht="30">
      <c r="A14" s="36">
        <v>639</v>
      </c>
      <c r="B14" s="36" t="s">
        <v>1410</v>
      </c>
      <c r="C14" s="37">
        <v>38529</v>
      </c>
      <c r="D14" s="37">
        <v>252027.93000000002</v>
      </c>
      <c r="E14" s="37">
        <v>318589.28000000003</v>
      </c>
      <c r="F14" s="81">
        <v>126.41030698462667</v>
      </c>
      <c r="G14" s="81">
        <v>826.88177736250634</v>
      </c>
    </row>
    <row r="15" spans="1:7" ht="30">
      <c r="A15" s="56">
        <v>6391</v>
      </c>
      <c r="B15" s="56" t="s">
        <v>1364</v>
      </c>
      <c r="C15" s="57">
        <v>38529</v>
      </c>
      <c r="D15" s="57">
        <v>136680.93000000002</v>
      </c>
      <c r="E15" s="57">
        <v>146068.23000000001</v>
      </c>
      <c r="F15" s="81">
        <v>106.86803930877555</v>
      </c>
      <c r="G15" s="81">
        <v>379.11243478937945</v>
      </c>
    </row>
    <row r="16" spans="1:7" ht="30">
      <c r="A16" s="56">
        <v>6393</v>
      </c>
      <c r="B16" s="56" t="s">
        <v>1405</v>
      </c>
      <c r="C16" s="57">
        <v>0</v>
      </c>
      <c r="D16" s="57">
        <v>115347</v>
      </c>
      <c r="E16" s="57">
        <v>161971.04999999999</v>
      </c>
      <c r="F16" s="81">
        <v>140.42068714400892</v>
      </c>
      <c r="G16" s="81" t="e">
        <v>#DIV/0!</v>
      </c>
    </row>
    <row r="17" spans="1:7">
      <c r="A17" s="56">
        <v>6394</v>
      </c>
      <c r="B17" s="56" t="s">
        <v>1649</v>
      </c>
      <c r="C17" s="57">
        <v>0</v>
      </c>
      <c r="D17" s="57">
        <v>0</v>
      </c>
      <c r="E17" s="57">
        <v>10550</v>
      </c>
      <c r="F17" s="81"/>
      <c r="G17" s="81"/>
    </row>
    <row r="18" spans="1:7">
      <c r="A18" s="36">
        <v>64</v>
      </c>
      <c r="B18" s="36" t="s">
        <v>1421</v>
      </c>
      <c r="C18" s="37">
        <v>80765.16</v>
      </c>
      <c r="D18" s="43">
        <v>121000</v>
      </c>
      <c r="E18" s="37">
        <v>122098.88999999998</v>
      </c>
      <c r="F18" s="81">
        <v>100.908173553719</v>
      </c>
      <c r="G18" s="81">
        <v>151.17767364046574</v>
      </c>
    </row>
    <row r="19" spans="1:7">
      <c r="A19" s="36">
        <v>641</v>
      </c>
      <c r="B19" s="36" t="s">
        <v>1411</v>
      </c>
      <c r="C19" s="37">
        <v>80765.16</v>
      </c>
      <c r="D19" s="43">
        <v>121000</v>
      </c>
      <c r="E19" s="37">
        <v>122098.88999999998</v>
      </c>
      <c r="F19" s="81">
        <v>100.908173553719</v>
      </c>
      <c r="G19" s="81">
        <v>151.17767364046574</v>
      </c>
    </row>
    <row r="20" spans="1:7">
      <c r="A20" s="56">
        <v>6413</v>
      </c>
      <c r="B20" s="56" t="s">
        <v>1366</v>
      </c>
      <c r="C20" s="57">
        <v>47968.14</v>
      </c>
      <c r="D20" s="57">
        <v>40000</v>
      </c>
      <c r="E20" s="57">
        <v>40692.99</v>
      </c>
      <c r="F20" s="81">
        <v>101.73247499999999</v>
      </c>
      <c r="G20" s="81">
        <v>84.833370649768781</v>
      </c>
    </row>
    <row r="21" spans="1:7">
      <c r="A21" s="56">
        <v>6414</v>
      </c>
      <c r="B21" s="56" t="s">
        <v>1367</v>
      </c>
      <c r="C21" s="57">
        <v>658.77</v>
      </c>
      <c r="D21" s="57">
        <v>1000</v>
      </c>
      <c r="E21" s="57">
        <v>1089.1400000000001</v>
      </c>
      <c r="F21" s="81">
        <v>108.914</v>
      </c>
      <c r="G21" s="81">
        <v>165.32932586486939</v>
      </c>
    </row>
    <row r="22" spans="1:7" ht="30">
      <c r="A22" s="56">
        <v>6415</v>
      </c>
      <c r="B22" s="56" t="s">
        <v>1368</v>
      </c>
      <c r="C22" s="57">
        <v>32138.25</v>
      </c>
      <c r="D22" s="57">
        <v>80000</v>
      </c>
      <c r="E22" s="57">
        <v>80316.759999999995</v>
      </c>
      <c r="F22" s="81">
        <v>100.39594999999998</v>
      </c>
      <c r="G22" s="81">
        <v>249.91018490428073</v>
      </c>
    </row>
    <row r="23" spans="1:7" ht="30">
      <c r="A23" s="36">
        <v>65</v>
      </c>
      <c r="B23" s="36" t="s">
        <v>1422</v>
      </c>
      <c r="C23" s="37">
        <v>6924576</v>
      </c>
      <c r="D23" s="43">
        <v>6350000</v>
      </c>
      <c r="E23" s="37">
        <v>6306529</v>
      </c>
      <c r="F23" s="81">
        <v>99.315417322834648</v>
      </c>
      <c r="G23" s="81">
        <v>91.074587093852386</v>
      </c>
    </row>
    <row r="24" spans="1:7">
      <c r="A24" s="36">
        <v>652</v>
      </c>
      <c r="B24" s="36" t="s">
        <v>1412</v>
      </c>
      <c r="C24" s="37">
        <v>6924576</v>
      </c>
      <c r="D24" s="43">
        <v>6350000</v>
      </c>
      <c r="E24" s="37">
        <v>6306529</v>
      </c>
      <c r="F24" s="81">
        <v>99.315417322834648</v>
      </c>
      <c r="G24" s="81">
        <v>91.074587093852386</v>
      </c>
    </row>
    <row r="25" spans="1:7">
      <c r="A25" s="56">
        <v>6526</v>
      </c>
      <c r="B25" s="56" t="s">
        <v>1356</v>
      </c>
      <c r="C25" s="57">
        <v>6924576</v>
      </c>
      <c r="D25" s="57">
        <v>6350000</v>
      </c>
      <c r="E25" s="57">
        <v>6306529</v>
      </c>
      <c r="F25" s="81">
        <v>99.315417322834648</v>
      </c>
      <c r="G25" s="81">
        <v>91.074587093852386</v>
      </c>
    </row>
    <row r="26" spans="1:7" ht="30">
      <c r="A26" s="36">
        <v>66</v>
      </c>
      <c r="B26" s="36" t="s">
        <v>1423</v>
      </c>
      <c r="C26" s="37">
        <v>7067387.54</v>
      </c>
      <c r="D26" s="43">
        <v>4575000</v>
      </c>
      <c r="E26" s="37">
        <v>4690878.8400000008</v>
      </c>
      <c r="F26" s="81">
        <v>102.53287081967215</v>
      </c>
      <c r="G26" s="81">
        <v>66.373590148418558</v>
      </c>
    </row>
    <row r="27" spans="1:7" ht="30">
      <c r="A27" s="36">
        <v>661</v>
      </c>
      <c r="B27" s="36" t="s">
        <v>1413</v>
      </c>
      <c r="C27" s="37">
        <v>6962681.2400000002</v>
      </c>
      <c r="D27" s="43">
        <v>4462000</v>
      </c>
      <c r="E27" s="37">
        <v>4514975.9000000004</v>
      </c>
      <c r="F27" s="81">
        <v>101.18726804123712</v>
      </c>
      <c r="G27" s="81">
        <v>64.845362646531271</v>
      </c>
    </row>
    <row r="28" spans="1:7" s="108" customFormat="1">
      <c r="A28" s="56">
        <v>6614</v>
      </c>
      <c r="B28" s="56" t="s">
        <v>1453</v>
      </c>
      <c r="C28" s="70">
        <v>12282.59</v>
      </c>
      <c r="D28" s="70">
        <v>12000</v>
      </c>
      <c r="E28" s="70">
        <v>13253.12</v>
      </c>
      <c r="F28" s="81">
        <v>110.44266666666667</v>
      </c>
      <c r="G28" s="81">
        <v>107.90167220431522</v>
      </c>
    </row>
    <row r="29" spans="1:7">
      <c r="A29" s="56">
        <v>6615</v>
      </c>
      <c r="B29" s="56" t="s">
        <v>1369</v>
      </c>
      <c r="C29" s="70">
        <v>6950398.6500000004</v>
      </c>
      <c r="D29" s="70">
        <v>4450000</v>
      </c>
      <c r="E29" s="70">
        <v>4501722.78</v>
      </c>
      <c r="F29" s="81">
        <v>101.16230966292134</v>
      </c>
      <c r="G29" s="81">
        <v>64.769274493341484</v>
      </c>
    </row>
    <row r="30" spans="1:7" ht="30">
      <c r="A30" s="36">
        <v>663</v>
      </c>
      <c r="B30" s="36" t="s">
        <v>1414</v>
      </c>
      <c r="C30" s="37">
        <v>104706.3</v>
      </c>
      <c r="D30" s="43">
        <v>113000</v>
      </c>
      <c r="E30" s="37">
        <v>175902.94</v>
      </c>
      <c r="F30" s="81">
        <v>155.66631858407081</v>
      </c>
      <c r="G30" s="81">
        <v>167.99651978916265</v>
      </c>
    </row>
    <row r="31" spans="1:7">
      <c r="A31" s="56">
        <v>6631</v>
      </c>
      <c r="B31" s="56" t="s">
        <v>1370</v>
      </c>
      <c r="C31" s="57">
        <v>104706.3</v>
      </c>
      <c r="D31" s="57">
        <v>113000</v>
      </c>
      <c r="E31" s="57">
        <v>175902.94</v>
      </c>
      <c r="F31" s="81">
        <v>155.66631858407081</v>
      </c>
      <c r="G31" s="81">
        <v>167.99651978916265</v>
      </c>
    </row>
    <row r="32" spans="1:7">
      <c r="A32" s="56">
        <v>6632</v>
      </c>
      <c r="B32" s="56" t="s">
        <v>1406</v>
      </c>
      <c r="C32" s="57">
        <v>0</v>
      </c>
      <c r="D32" s="57">
        <v>0</v>
      </c>
      <c r="E32" s="57">
        <v>0</v>
      </c>
      <c r="F32" s="81" t="e">
        <v>#DIV/0!</v>
      </c>
      <c r="G32" s="81" t="e">
        <v>#DIV/0!</v>
      </c>
    </row>
    <row r="33" spans="1:7" ht="30">
      <c r="A33" s="36">
        <v>67</v>
      </c>
      <c r="B33" s="36" t="s">
        <v>1424</v>
      </c>
      <c r="C33" s="37">
        <v>23405955.330000002</v>
      </c>
      <c r="D33" s="43">
        <v>23977434</v>
      </c>
      <c r="E33" s="37">
        <v>24918733.550000001</v>
      </c>
      <c r="F33" s="81">
        <v>103.92577266608262</v>
      </c>
      <c r="G33" s="81">
        <v>106.46321929043859</v>
      </c>
    </row>
    <row r="34" spans="1:7" ht="30">
      <c r="A34" s="36">
        <v>671</v>
      </c>
      <c r="B34" s="36" t="s">
        <v>1415</v>
      </c>
      <c r="C34" s="37">
        <v>23405955.330000002</v>
      </c>
      <c r="D34" s="37">
        <v>23977434</v>
      </c>
      <c r="E34" s="37">
        <v>24918733.550000001</v>
      </c>
      <c r="F34" s="81">
        <v>103.92577266608262</v>
      </c>
      <c r="G34" s="81">
        <v>106.46321929043859</v>
      </c>
    </row>
    <row r="35" spans="1:7">
      <c r="A35" s="56">
        <v>6711</v>
      </c>
      <c r="B35" s="56" t="s">
        <v>1355</v>
      </c>
      <c r="C35" s="57">
        <v>23405955.330000002</v>
      </c>
      <c r="D35" s="57">
        <v>23576144</v>
      </c>
      <c r="E35" s="57">
        <v>23417724.449999999</v>
      </c>
      <c r="F35" s="81">
        <v>99.328051482888796</v>
      </c>
      <c r="G35" s="81">
        <v>100.05028258763235</v>
      </c>
    </row>
    <row r="36" spans="1:7">
      <c r="A36" s="56">
        <v>6712</v>
      </c>
      <c r="B36" s="56" t="s">
        <v>1639</v>
      </c>
      <c r="C36" s="57">
        <v>0</v>
      </c>
      <c r="D36" s="57">
        <v>401290</v>
      </c>
      <c r="E36" s="57">
        <v>1501009.1</v>
      </c>
      <c r="F36" s="81"/>
      <c r="G36" s="81"/>
    </row>
    <row r="37" spans="1:7">
      <c r="A37" s="36">
        <v>68</v>
      </c>
      <c r="B37" s="36" t="s">
        <v>1425</v>
      </c>
      <c r="C37" s="37">
        <v>13763.380000000001</v>
      </c>
      <c r="D37" s="43">
        <v>9000</v>
      </c>
      <c r="E37" s="37">
        <v>3816.81</v>
      </c>
      <c r="F37" s="81">
        <v>42.408999999999999</v>
      </c>
      <c r="G37" s="81">
        <v>27.731632782063702</v>
      </c>
    </row>
    <row r="38" spans="1:7">
      <c r="A38" s="36">
        <v>681</v>
      </c>
      <c r="B38" s="36" t="s">
        <v>1416</v>
      </c>
      <c r="C38" s="37">
        <v>8463.1</v>
      </c>
      <c r="D38" s="43">
        <v>4000</v>
      </c>
      <c r="E38" s="37">
        <v>3232.4</v>
      </c>
      <c r="F38" s="81">
        <v>80.81</v>
      </c>
      <c r="G38" s="81">
        <v>38.194042372180405</v>
      </c>
    </row>
    <row r="39" spans="1:7">
      <c r="A39" s="56">
        <v>6819</v>
      </c>
      <c r="B39" s="56" t="s">
        <v>1357</v>
      </c>
      <c r="C39" s="57">
        <v>8463.1</v>
      </c>
      <c r="D39" s="57">
        <v>4000</v>
      </c>
      <c r="E39" s="57">
        <v>3232.4</v>
      </c>
      <c r="F39" s="81">
        <v>80.81</v>
      </c>
      <c r="G39" s="81">
        <v>38.194042372180405</v>
      </c>
    </row>
    <row r="40" spans="1:7">
      <c r="A40" s="36">
        <v>683</v>
      </c>
      <c r="B40" s="36" t="s">
        <v>1358</v>
      </c>
      <c r="C40" s="37">
        <v>5300.28</v>
      </c>
      <c r="D40" s="43">
        <v>5000</v>
      </c>
      <c r="E40" s="37">
        <v>584.41</v>
      </c>
      <c r="F40" s="81">
        <v>11.6882</v>
      </c>
      <c r="G40" s="81">
        <v>11.026021266800999</v>
      </c>
    </row>
    <row r="41" spans="1:7">
      <c r="A41" s="56">
        <v>6831</v>
      </c>
      <c r="B41" s="56" t="s">
        <v>1358</v>
      </c>
      <c r="C41" s="57">
        <v>5300.28</v>
      </c>
      <c r="D41" s="57">
        <v>5000</v>
      </c>
      <c r="E41" s="57">
        <v>584.41</v>
      </c>
      <c r="F41" s="81">
        <v>11.6882</v>
      </c>
      <c r="G41" s="81">
        <v>11.026021266800999</v>
      </c>
    </row>
    <row r="42" spans="1:7">
      <c r="A42" s="36">
        <v>7</v>
      </c>
      <c r="B42" s="36" t="s">
        <v>1417</v>
      </c>
      <c r="C42" s="37">
        <v>4904.8999999999996</v>
      </c>
      <c r="D42" s="43">
        <v>8000</v>
      </c>
      <c r="E42" s="37">
        <v>4747.3999999999996</v>
      </c>
      <c r="F42" s="81">
        <v>59.342500000000001</v>
      </c>
      <c r="G42" s="81">
        <v>96.788925360353929</v>
      </c>
    </row>
    <row r="43" spans="1:7">
      <c r="A43" s="36">
        <v>72</v>
      </c>
      <c r="B43" s="36" t="s">
        <v>1418</v>
      </c>
      <c r="C43" s="37">
        <v>4904.8999999999996</v>
      </c>
      <c r="D43" s="37">
        <v>8000</v>
      </c>
      <c r="E43" s="37">
        <v>4747.3999999999996</v>
      </c>
      <c r="F43" s="81">
        <v>59.342500000000001</v>
      </c>
      <c r="G43" s="81">
        <v>96.788925360353929</v>
      </c>
    </row>
    <row r="44" spans="1:7" s="109" customFormat="1">
      <c r="A44" s="36">
        <v>721</v>
      </c>
      <c r="B44" s="36" t="s">
        <v>1419</v>
      </c>
      <c r="C44" s="37">
        <v>4904.8999999999996</v>
      </c>
      <c r="D44" s="43">
        <v>8000</v>
      </c>
      <c r="E44" s="37">
        <v>4747.3999999999996</v>
      </c>
      <c r="F44" s="81">
        <v>59.342500000000001</v>
      </c>
      <c r="G44" s="81">
        <v>96.788925360353929</v>
      </c>
    </row>
    <row r="45" spans="1:7">
      <c r="A45" s="56">
        <v>7211</v>
      </c>
      <c r="B45" s="56" t="s">
        <v>1420</v>
      </c>
      <c r="C45" s="57">
        <v>4904.8999999999996</v>
      </c>
      <c r="D45" s="57">
        <v>8000</v>
      </c>
      <c r="E45" s="57">
        <v>4747.3999999999996</v>
      </c>
      <c r="F45" s="81">
        <v>59.342500000000001</v>
      </c>
      <c r="G45" s="81">
        <v>96.788925360353929</v>
      </c>
    </row>
    <row r="46" spans="1:7" s="109" customFormat="1" hidden="1">
      <c r="A46" s="36">
        <v>722</v>
      </c>
      <c r="B46" s="36" t="s">
        <v>1419</v>
      </c>
      <c r="C46" s="37">
        <v>0</v>
      </c>
      <c r="D46" s="43">
        <v>0</v>
      </c>
      <c r="E46" s="37">
        <v>0</v>
      </c>
      <c r="F46" s="81" t="e">
        <v>#DIV/0!</v>
      </c>
      <c r="G46" s="81" t="e">
        <v>#DIV/0!</v>
      </c>
    </row>
    <row r="47" spans="1:7" hidden="1">
      <c r="A47" s="56">
        <v>7221</v>
      </c>
      <c r="B47" s="56" t="s">
        <v>1614</v>
      </c>
      <c r="C47" s="57">
        <v>0</v>
      </c>
      <c r="D47" s="57">
        <v>0</v>
      </c>
      <c r="E47" s="57">
        <v>0</v>
      </c>
      <c r="F47" s="81" t="e">
        <v>#DIV/0!</v>
      </c>
      <c r="G47" s="81" t="e">
        <v>#DIV/0!</v>
      </c>
    </row>
    <row r="48" spans="1:7" hidden="1">
      <c r="A48" s="56">
        <v>7222</v>
      </c>
      <c r="B48" s="56" t="s">
        <v>1613</v>
      </c>
      <c r="C48" s="57">
        <v>0</v>
      </c>
      <c r="D48" s="57">
        <v>0</v>
      </c>
      <c r="E48" s="57">
        <v>0</v>
      </c>
      <c r="F48" s="81"/>
      <c r="G48" s="81"/>
    </row>
    <row r="49" spans="1:7" s="109" customFormat="1" hidden="1">
      <c r="A49" s="36">
        <v>726</v>
      </c>
      <c r="B49" s="36" t="s">
        <v>1606</v>
      </c>
      <c r="C49" s="37">
        <v>0</v>
      </c>
      <c r="D49" s="43">
        <v>0</v>
      </c>
      <c r="E49" s="37">
        <v>0</v>
      </c>
      <c r="F49" s="81" t="e">
        <v>#DIV/0!</v>
      </c>
      <c r="G49" s="81" t="e">
        <v>#DIV/0!</v>
      </c>
    </row>
    <row r="50" spans="1:7" hidden="1">
      <c r="A50" s="56">
        <v>7263</v>
      </c>
      <c r="B50" s="56" t="s">
        <v>1605</v>
      </c>
      <c r="C50" s="57">
        <v>0</v>
      </c>
      <c r="D50" s="57">
        <v>0</v>
      </c>
      <c r="E50" s="57">
        <v>0</v>
      </c>
      <c r="F50" s="81" t="e">
        <v>#DIV/0!</v>
      </c>
      <c r="G50" s="81" t="e">
        <v>#DIV/0!</v>
      </c>
    </row>
    <row r="51" spans="1:7">
      <c r="A51" s="58"/>
      <c r="B51" s="58" t="s">
        <v>1372</v>
      </c>
      <c r="C51" s="59">
        <v>38904606.300000004</v>
      </c>
      <c r="D51" s="59">
        <v>43613335.93</v>
      </c>
      <c r="E51" s="59">
        <v>44195087.160000004</v>
      </c>
      <c r="F51" s="89">
        <v>101.33388381694471</v>
      </c>
      <c r="G51" s="89">
        <v>113.59859760359534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6"/>
  <sheetViews>
    <sheetView workbookViewId="0">
      <selection activeCell="L18" sqref="L18"/>
    </sheetView>
  </sheetViews>
  <sheetFormatPr defaultRowHeight="15"/>
  <cols>
    <col min="1" max="1" width="7.7109375" customWidth="1"/>
    <col min="2" max="2" width="48" customWidth="1"/>
    <col min="3" max="3" width="16" customWidth="1"/>
    <col min="4" max="4" width="19.85546875" customWidth="1"/>
    <col min="5" max="5" width="15.140625" customWidth="1"/>
    <col min="6" max="6" width="9.5703125" customWidth="1"/>
  </cols>
  <sheetData>
    <row r="1" spans="1:8">
      <c r="A1" s="183" t="s">
        <v>1448</v>
      </c>
      <c r="B1" s="183"/>
      <c r="C1" s="183"/>
      <c r="D1" s="183"/>
      <c r="E1" s="183"/>
      <c r="F1" s="183"/>
      <c r="G1" s="183"/>
    </row>
    <row r="3" spans="1:8">
      <c r="A3" s="182" t="s">
        <v>1622</v>
      </c>
      <c r="B3" s="182"/>
      <c r="C3" s="182"/>
      <c r="D3" s="182"/>
      <c r="E3" s="182"/>
      <c r="F3" s="182"/>
      <c r="G3" s="182"/>
    </row>
    <row r="4" spans="1:8" ht="51.75" customHeight="1">
      <c r="A4" s="93" t="s">
        <v>1353</v>
      </c>
      <c r="B4" s="93" t="s">
        <v>1354</v>
      </c>
      <c r="C4" s="73" t="s">
        <v>1655</v>
      </c>
      <c r="D4" s="73" t="s">
        <v>1618</v>
      </c>
      <c r="E4" s="35" t="s">
        <v>1656</v>
      </c>
      <c r="F4" s="35" t="s">
        <v>1462</v>
      </c>
      <c r="G4" s="35" t="s">
        <v>1463</v>
      </c>
    </row>
    <row r="5" spans="1:8">
      <c r="A5" s="93">
        <v>1</v>
      </c>
      <c r="B5" s="93">
        <v>2</v>
      </c>
      <c r="C5" s="35">
        <v>3</v>
      </c>
      <c r="D5" s="35">
        <v>4</v>
      </c>
      <c r="E5" s="35">
        <v>5</v>
      </c>
      <c r="F5" s="35">
        <v>6</v>
      </c>
      <c r="G5" s="93">
        <v>7</v>
      </c>
    </row>
    <row r="6" spans="1:8" s="55" customFormat="1">
      <c r="A6" s="83">
        <v>6</v>
      </c>
      <c r="B6" s="36" t="s">
        <v>1402</v>
      </c>
      <c r="C6" s="37">
        <v>38899701.400000006</v>
      </c>
      <c r="D6" s="37">
        <v>43605335.93</v>
      </c>
      <c r="E6" s="37">
        <v>44190339.75999999</v>
      </c>
      <c r="F6" s="84">
        <v>101.34158771518031</v>
      </c>
      <c r="G6" s="84">
        <v>113.60071715100617</v>
      </c>
    </row>
    <row r="7" spans="1:8">
      <c r="A7" s="67"/>
      <c r="B7" s="67" t="s">
        <v>1261</v>
      </c>
      <c r="C7" s="68">
        <v>23375657.670000002</v>
      </c>
      <c r="D7" s="68">
        <v>23629102</v>
      </c>
      <c r="E7" s="68">
        <v>24660759.82</v>
      </c>
      <c r="F7" s="85">
        <v>104.36604751208911</v>
      </c>
      <c r="G7" s="85">
        <v>105.49760852995927</v>
      </c>
      <c r="H7" s="102"/>
    </row>
    <row r="8" spans="1:8">
      <c r="A8" s="26">
        <v>6711</v>
      </c>
      <c r="B8" s="26" t="s">
        <v>1355</v>
      </c>
      <c r="C8" s="70">
        <v>23375657.670000002</v>
      </c>
      <c r="D8" s="70">
        <v>23304602</v>
      </c>
      <c r="E8" s="70">
        <v>23159750.719999999</v>
      </c>
      <c r="F8" s="86">
        <v>99.378443450782811</v>
      </c>
      <c r="G8" s="86">
        <v>99.076359890925787</v>
      </c>
    </row>
    <row r="9" spans="1:8">
      <c r="A9" s="26">
        <v>6712</v>
      </c>
      <c r="B9" s="26" t="s">
        <v>1638</v>
      </c>
      <c r="C9" s="70"/>
      <c r="D9" s="70">
        <v>324500</v>
      </c>
      <c r="E9" s="70">
        <v>1501009.1</v>
      </c>
      <c r="F9" s="86"/>
      <c r="G9" s="86"/>
    </row>
    <row r="10" spans="1:8">
      <c r="A10" s="67"/>
      <c r="B10" s="67" t="s">
        <v>1578</v>
      </c>
      <c r="C10" s="68">
        <v>30297.66</v>
      </c>
      <c r="D10" s="68">
        <v>348332</v>
      </c>
      <c r="E10" s="68">
        <v>257973.73</v>
      </c>
      <c r="F10" s="85">
        <v>74.059727501349286</v>
      </c>
      <c r="G10" s="85">
        <v>851.46420548649644</v>
      </c>
      <c r="H10" s="102"/>
    </row>
    <row r="11" spans="1:8">
      <c r="A11" s="26">
        <v>6711</v>
      </c>
      <c r="B11" s="26" t="s">
        <v>1578</v>
      </c>
      <c r="C11" s="70">
        <v>30297.66</v>
      </c>
      <c r="D11" s="70">
        <v>271542</v>
      </c>
      <c r="E11" s="70">
        <v>257973.73</v>
      </c>
      <c r="F11" s="86">
        <v>95.003251798985062</v>
      </c>
      <c r="G11" s="86">
        <v>851.46420548649644</v>
      </c>
    </row>
    <row r="12" spans="1:8">
      <c r="A12" s="26">
        <v>6712</v>
      </c>
      <c r="B12" s="26" t="s">
        <v>1638</v>
      </c>
      <c r="C12" s="70"/>
      <c r="D12" s="70">
        <v>76790</v>
      </c>
      <c r="E12" s="70"/>
      <c r="F12" s="86"/>
      <c r="G12" s="86"/>
    </row>
    <row r="13" spans="1:8">
      <c r="A13" s="67"/>
      <c r="B13" s="67" t="s">
        <v>1263</v>
      </c>
      <c r="C13" s="68">
        <v>7043446.4000000004</v>
      </c>
      <c r="D13" s="68">
        <v>4583000</v>
      </c>
      <c r="E13" s="68">
        <v>4637074.79</v>
      </c>
      <c r="F13" s="85">
        <v>101.17989941086624</v>
      </c>
      <c r="G13" s="85">
        <v>65.835310253798468</v>
      </c>
    </row>
    <row r="14" spans="1:8">
      <c r="A14" s="26">
        <v>6413</v>
      </c>
      <c r="B14" s="26" t="s">
        <v>1366</v>
      </c>
      <c r="C14" s="70">
        <v>47968.14</v>
      </c>
      <c r="D14" s="70">
        <v>40000</v>
      </c>
      <c r="E14" s="70">
        <v>40692.99</v>
      </c>
      <c r="F14" s="86">
        <v>101.73247499999999</v>
      </c>
      <c r="G14" s="86">
        <v>84.833370649768781</v>
      </c>
    </row>
    <row r="15" spans="1:8">
      <c r="A15" s="26">
        <v>6414</v>
      </c>
      <c r="B15" s="26" t="s">
        <v>1367</v>
      </c>
      <c r="C15" s="70">
        <v>658.77</v>
      </c>
      <c r="D15" s="70">
        <v>1000</v>
      </c>
      <c r="E15" s="70">
        <v>1089.1400000000001</v>
      </c>
      <c r="F15" s="86">
        <v>108.914</v>
      </c>
      <c r="G15" s="86">
        <v>165.32932586486939</v>
      </c>
    </row>
    <row r="16" spans="1:8" ht="30">
      <c r="A16" s="26">
        <v>6415</v>
      </c>
      <c r="B16" s="30" t="s">
        <v>1368</v>
      </c>
      <c r="C16" s="70">
        <v>32138.25</v>
      </c>
      <c r="D16" s="70">
        <v>80000</v>
      </c>
      <c r="E16" s="70">
        <v>80316.759999999995</v>
      </c>
      <c r="F16" s="86">
        <v>100.39594999999998</v>
      </c>
      <c r="G16" s="86">
        <v>249.91018490428073</v>
      </c>
    </row>
    <row r="17" spans="1:7">
      <c r="A17" s="26">
        <v>6614</v>
      </c>
      <c r="B17" s="30" t="s">
        <v>1481</v>
      </c>
      <c r="C17" s="70">
        <v>12282.59</v>
      </c>
      <c r="D17" s="70">
        <v>12000</v>
      </c>
      <c r="E17" s="70">
        <v>13253.12</v>
      </c>
      <c r="F17" s="86">
        <v>110.44266666666667</v>
      </c>
      <c r="G17" s="86">
        <v>107.90167220431522</v>
      </c>
    </row>
    <row r="18" spans="1:7">
      <c r="A18" s="26">
        <v>6615</v>
      </c>
      <c r="B18" s="26" t="s">
        <v>1369</v>
      </c>
      <c r="C18" s="70">
        <v>6950398.6500000004</v>
      </c>
      <c r="D18" s="70">
        <v>4450000</v>
      </c>
      <c r="E18" s="70">
        <v>4501722.78</v>
      </c>
      <c r="F18" s="86">
        <v>101.16230966292134</v>
      </c>
      <c r="G18" s="86">
        <v>64.769274493341484</v>
      </c>
    </row>
    <row r="19" spans="1:7">
      <c r="A19" s="67"/>
      <c r="B19" s="67" t="s">
        <v>1262</v>
      </c>
      <c r="C19" s="68">
        <v>6938339.3799999999</v>
      </c>
      <c r="D19" s="68">
        <v>6359000</v>
      </c>
      <c r="E19" s="68">
        <v>6310345.8100000005</v>
      </c>
      <c r="F19" s="85">
        <v>99.234876710174575</v>
      </c>
      <c r="G19" s="85">
        <v>90.948935536214719</v>
      </c>
    </row>
    <row r="20" spans="1:7">
      <c r="A20" s="26">
        <v>6526</v>
      </c>
      <c r="B20" s="26" t="s">
        <v>1650</v>
      </c>
      <c r="C20" s="70">
        <v>6924576</v>
      </c>
      <c r="D20" s="70">
        <v>6350000</v>
      </c>
      <c r="E20" s="70">
        <v>6306529</v>
      </c>
      <c r="F20" s="86">
        <v>99.315417322834648</v>
      </c>
      <c r="G20" s="86">
        <v>91.074587093852386</v>
      </c>
    </row>
    <row r="21" spans="1:7">
      <c r="A21" s="26">
        <v>6819</v>
      </c>
      <c r="B21" s="26" t="s">
        <v>1480</v>
      </c>
      <c r="C21" s="70">
        <v>8463.1</v>
      </c>
      <c r="D21" s="70">
        <v>4000</v>
      </c>
      <c r="E21" s="70">
        <v>3232.4</v>
      </c>
      <c r="F21" s="86">
        <v>80.81</v>
      </c>
      <c r="G21" s="86">
        <v>38.194042372180405</v>
      </c>
    </row>
    <row r="22" spans="1:7">
      <c r="A22" s="26">
        <v>6831</v>
      </c>
      <c r="B22" s="26" t="s">
        <v>1358</v>
      </c>
      <c r="C22" s="70">
        <v>5300.28</v>
      </c>
      <c r="D22" s="70">
        <v>5000</v>
      </c>
      <c r="E22" s="70">
        <v>584.41</v>
      </c>
      <c r="F22" s="86">
        <v>11.6882</v>
      </c>
      <c r="G22" s="86">
        <v>11.026021266800999</v>
      </c>
    </row>
    <row r="23" spans="1:7">
      <c r="A23" s="67"/>
      <c r="B23" s="67" t="s">
        <v>1441</v>
      </c>
      <c r="C23" s="68">
        <v>1189333.6600000001</v>
      </c>
      <c r="D23" s="68">
        <v>6300000</v>
      </c>
      <c r="E23" s="68">
        <v>6320887.3300000001</v>
      </c>
      <c r="F23" s="85">
        <v>100.33154492063491</v>
      </c>
      <c r="G23" s="85">
        <v>531.46459589817709</v>
      </c>
    </row>
    <row r="24" spans="1:7">
      <c r="A24" s="26">
        <v>6323</v>
      </c>
      <c r="B24" s="26" t="s">
        <v>1359</v>
      </c>
      <c r="C24" s="70">
        <v>1073924.82</v>
      </c>
      <c r="D24" s="70">
        <v>6300000</v>
      </c>
      <c r="E24" s="70">
        <v>6245817.9699999997</v>
      </c>
      <c r="F24" s="86">
        <v>99.13996777777777</v>
      </c>
      <c r="G24" s="86">
        <v>581.58800818105681</v>
      </c>
    </row>
    <row r="25" spans="1:7">
      <c r="A25" s="26">
        <v>6324</v>
      </c>
      <c r="B25" s="26" t="s">
        <v>1479</v>
      </c>
      <c r="C25" s="70">
        <v>115408.84</v>
      </c>
      <c r="D25" s="70"/>
      <c r="E25" s="70">
        <v>75069.36</v>
      </c>
      <c r="F25" s="86" t="e">
        <v>#DIV/0!</v>
      </c>
      <c r="G25" s="86">
        <v>65.046455713444487</v>
      </c>
    </row>
    <row r="26" spans="1:7">
      <c r="A26" s="67"/>
      <c r="B26" s="67" t="s">
        <v>174</v>
      </c>
      <c r="C26" s="68">
        <v>46233.599999999999</v>
      </c>
      <c r="D26" s="68">
        <v>299027.93000000005</v>
      </c>
      <c r="E26" s="68">
        <v>365544.22</v>
      </c>
      <c r="F26" s="85">
        <v>122.24417297742052</v>
      </c>
      <c r="G26" s="85">
        <v>790.64623996400883</v>
      </c>
    </row>
    <row r="27" spans="1:7">
      <c r="A27" s="26">
        <v>6321</v>
      </c>
      <c r="B27" s="26" t="s">
        <v>1360</v>
      </c>
      <c r="C27" s="70"/>
      <c r="D27" s="70">
        <v>37000</v>
      </c>
      <c r="E27" s="121">
        <v>36829.94</v>
      </c>
      <c r="F27" s="87">
        <v>99.540378378378378</v>
      </c>
      <c r="G27" s="87" t="e">
        <v>#DIV/0!</v>
      </c>
    </row>
    <row r="28" spans="1:7">
      <c r="A28" s="26">
        <v>6322</v>
      </c>
      <c r="B28" s="26" t="s">
        <v>1361</v>
      </c>
      <c r="C28" s="70"/>
      <c r="D28" s="70">
        <v>10000</v>
      </c>
      <c r="E28" s="78">
        <v>10125</v>
      </c>
      <c r="F28" s="87">
        <v>101.25</v>
      </c>
      <c r="G28" s="87" t="e">
        <v>#DIV/0!</v>
      </c>
    </row>
    <row r="29" spans="1:7" hidden="1">
      <c r="A29" s="26">
        <v>6323</v>
      </c>
      <c r="B29" s="26" t="s">
        <v>1611</v>
      </c>
      <c r="C29" s="70"/>
      <c r="D29" s="70"/>
      <c r="E29" s="78"/>
      <c r="F29" s="87" t="e">
        <v>#DIV/0!</v>
      </c>
      <c r="G29" s="87" t="e">
        <v>#DIV/0!</v>
      </c>
    </row>
    <row r="30" spans="1:7" hidden="1">
      <c r="A30" s="26">
        <v>6324</v>
      </c>
      <c r="B30" s="26" t="s">
        <v>1612</v>
      </c>
      <c r="C30" s="70"/>
      <c r="D30" s="70"/>
      <c r="E30" s="78"/>
      <c r="F30" s="87" t="e">
        <v>#DIV/0!</v>
      </c>
      <c r="G30" s="87" t="e">
        <v>#DIV/0!</v>
      </c>
    </row>
    <row r="31" spans="1:7">
      <c r="A31" s="26">
        <v>6341</v>
      </c>
      <c r="B31" s="26" t="s">
        <v>1363</v>
      </c>
      <c r="C31" s="70">
        <v>7704.6</v>
      </c>
      <c r="D31" s="70"/>
      <c r="E31" s="70"/>
      <c r="F31" s="86" t="e">
        <v>#DIV/0!</v>
      </c>
      <c r="G31" s="86">
        <v>0</v>
      </c>
    </row>
    <row r="32" spans="1:7" ht="30">
      <c r="A32" s="26">
        <v>6391</v>
      </c>
      <c r="B32" s="30" t="s">
        <v>1482</v>
      </c>
      <c r="C32" s="70">
        <v>38529</v>
      </c>
      <c r="D32" s="70">
        <v>136680.93000000002</v>
      </c>
      <c r="E32" s="70">
        <v>146068.23000000001</v>
      </c>
      <c r="F32" s="86">
        <v>106.86803930877555</v>
      </c>
      <c r="G32" s="86">
        <v>379.11243478937945</v>
      </c>
    </row>
    <row r="33" spans="1:13">
      <c r="A33" s="26">
        <v>6393</v>
      </c>
      <c r="B33" s="30" t="s">
        <v>1572</v>
      </c>
      <c r="C33" s="70"/>
      <c r="D33" s="70">
        <v>115347</v>
      </c>
      <c r="E33" s="121">
        <v>161971.04999999999</v>
      </c>
      <c r="F33" s="86">
        <v>140.42068714400892</v>
      </c>
      <c r="G33" s="86" t="e">
        <v>#DIV/0!</v>
      </c>
    </row>
    <row r="34" spans="1:13">
      <c r="A34" s="26">
        <v>6394</v>
      </c>
      <c r="B34" s="30" t="s">
        <v>1649</v>
      </c>
      <c r="C34" s="70"/>
      <c r="D34" s="70"/>
      <c r="E34" s="121">
        <v>10550</v>
      </c>
      <c r="F34" s="86"/>
      <c r="G34" s="86"/>
    </row>
    <row r="35" spans="1:13">
      <c r="A35" s="67"/>
      <c r="B35" s="67" t="s">
        <v>1568</v>
      </c>
      <c r="C35" s="68">
        <v>171686.73</v>
      </c>
      <c r="D35" s="68">
        <v>1973874</v>
      </c>
      <c r="E35" s="68">
        <v>1461851.12</v>
      </c>
      <c r="F35" s="85">
        <v>74.060001803559899</v>
      </c>
      <c r="G35" s="85">
        <v>851.46424537295343</v>
      </c>
    </row>
    <row r="36" spans="1:13">
      <c r="A36" s="26">
        <v>6323</v>
      </c>
      <c r="B36" s="26" t="s">
        <v>1569</v>
      </c>
      <c r="C36" s="70">
        <v>171686.73</v>
      </c>
      <c r="D36" s="70">
        <v>1538733</v>
      </c>
      <c r="E36" s="70">
        <v>1293431.1200000001</v>
      </c>
      <c r="F36" s="86">
        <v>84.058190732245308</v>
      </c>
      <c r="G36" s="86">
        <v>753.36697250859174</v>
      </c>
    </row>
    <row r="37" spans="1:13">
      <c r="A37" s="26">
        <v>6324</v>
      </c>
      <c r="B37" s="26" t="s">
        <v>1570</v>
      </c>
      <c r="C37" s="70"/>
      <c r="D37" s="70">
        <v>435141</v>
      </c>
      <c r="E37" s="70">
        <v>168420</v>
      </c>
      <c r="F37" s="86">
        <v>38.704695719318565</v>
      </c>
      <c r="G37" s="86" t="e">
        <v>#DIV/0!</v>
      </c>
    </row>
    <row r="38" spans="1:13">
      <c r="A38" s="67"/>
      <c r="B38" s="67" t="s">
        <v>522</v>
      </c>
      <c r="C38" s="68">
        <v>104706.3</v>
      </c>
      <c r="D38" s="68">
        <v>113000</v>
      </c>
      <c r="E38" s="68">
        <v>175902.94</v>
      </c>
      <c r="F38" s="85">
        <v>155.66631858407081</v>
      </c>
      <c r="G38" s="85">
        <v>167.99651978916265</v>
      </c>
    </row>
    <row r="39" spans="1:13">
      <c r="A39" s="26">
        <v>6631</v>
      </c>
      <c r="B39" s="26" t="s">
        <v>1370</v>
      </c>
      <c r="C39" s="70">
        <v>104706.3</v>
      </c>
      <c r="D39" s="70">
        <v>113000</v>
      </c>
      <c r="E39" s="70">
        <v>175902.94</v>
      </c>
      <c r="F39" s="86">
        <v>155.66631858407081</v>
      </c>
      <c r="G39" s="86">
        <v>167.99651978916265</v>
      </c>
    </row>
    <row r="40" spans="1:13">
      <c r="A40" s="26">
        <v>6632</v>
      </c>
      <c r="B40" s="26" t="s">
        <v>1371</v>
      </c>
      <c r="C40" s="70"/>
      <c r="D40" s="70"/>
      <c r="E40" s="70"/>
      <c r="F40" s="86" t="e">
        <v>#DIV/0!</v>
      </c>
      <c r="G40" s="86" t="e">
        <v>#DIV/0!</v>
      </c>
    </row>
    <row r="41" spans="1:13">
      <c r="A41" s="67"/>
      <c r="B41" s="67" t="s">
        <v>738</v>
      </c>
      <c r="C41" s="68">
        <v>4904.8999999999996</v>
      </c>
      <c r="D41" s="68">
        <v>8000</v>
      </c>
      <c r="E41" s="68">
        <v>4747.3999999999996</v>
      </c>
      <c r="F41" s="68">
        <v>59.342500000000001</v>
      </c>
      <c r="G41" s="68">
        <v>96.788925360353929</v>
      </c>
      <c r="M41" s="27"/>
    </row>
    <row r="42" spans="1:13">
      <c r="A42" s="26">
        <v>7211</v>
      </c>
      <c r="B42" s="26" t="s">
        <v>1365</v>
      </c>
      <c r="C42" s="70">
        <v>4904.8999999999996</v>
      </c>
      <c r="D42" s="70">
        <v>8000</v>
      </c>
      <c r="E42" s="70">
        <v>4747.3999999999996</v>
      </c>
      <c r="F42" s="86">
        <v>59.342500000000001</v>
      </c>
      <c r="G42" s="86">
        <v>96.788925360353929</v>
      </c>
    </row>
    <row r="43" spans="1:13" hidden="1">
      <c r="A43" s="26">
        <v>7221</v>
      </c>
      <c r="B43" s="26" t="s">
        <v>1614</v>
      </c>
      <c r="C43" s="70"/>
      <c r="D43" s="70"/>
      <c r="E43" s="70"/>
      <c r="F43" s="86" t="e">
        <v>#DIV/0!</v>
      </c>
      <c r="G43" s="86" t="e">
        <v>#DIV/0!</v>
      </c>
    </row>
    <row r="44" spans="1:13" hidden="1">
      <c r="A44" s="26">
        <v>7222</v>
      </c>
      <c r="B44" s="26" t="s">
        <v>1613</v>
      </c>
      <c r="C44" s="70"/>
      <c r="D44" s="70"/>
      <c r="E44" s="70"/>
      <c r="F44" s="86" t="e">
        <v>#DIV/0!</v>
      </c>
      <c r="G44" s="86" t="e">
        <v>#DIV/0!</v>
      </c>
    </row>
    <row r="45" spans="1:13" hidden="1">
      <c r="A45" s="26">
        <v>7263</v>
      </c>
      <c r="B45" s="26" t="s">
        <v>1604</v>
      </c>
      <c r="C45" s="70"/>
      <c r="D45" s="70"/>
      <c r="E45" s="70"/>
      <c r="F45" s="86" t="e">
        <v>#DIV/0!</v>
      </c>
      <c r="G45" s="86" t="e">
        <v>#DIV/0!</v>
      </c>
    </row>
    <row r="46" spans="1:13">
      <c r="A46" s="58"/>
      <c r="B46" s="58" t="s">
        <v>1372</v>
      </c>
      <c r="C46" s="59">
        <v>38904606.300000004</v>
      </c>
      <c r="D46" s="59">
        <v>43613335.93</v>
      </c>
      <c r="E46" s="59">
        <v>44195087.159999989</v>
      </c>
      <c r="F46" s="88">
        <v>101.33388381694468</v>
      </c>
      <c r="G46" s="88">
        <v>113.59859760359529</v>
      </c>
    </row>
  </sheetData>
  <mergeCells count="2"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G98"/>
  <sheetViews>
    <sheetView topLeftCell="A22" workbookViewId="0">
      <selection activeCell="A22" sqref="A1:XFD1048576"/>
    </sheetView>
  </sheetViews>
  <sheetFormatPr defaultRowHeight="15"/>
  <cols>
    <col min="1" max="1" width="7" customWidth="1"/>
    <col min="2" max="2" width="50.42578125" customWidth="1"/>
    <col min="3" max="3" width="16.140625" customWidth="1"/>
    <col min="4" max="4" width="20.140625" customWidth="1"/>
    <col min="5" max="5" width="16" customWidth="1"/>
    <col min="6" max="6" width="8.42578125" customWidth="1"/>
    <col min="7" max="7" width="9" customWidth="1"/>
  </cols>
  <sheetData>
    <row r="2" spans="1:7">
      <c r="A2" s="175" t="s">
        <v>1620</v>
      </c>
      <c r="B2" s="175"/>
      <c r="C2" s="175"/>
      <c r="D2" s="175"/>
      <c r="E2" s="175"/>
      <c r="G2" s="113"/>
    </row>
    <row r="3" spans="1:7" ht="41.25" customHeight="1">
      <c r="A3" s="93" t="s">
        <v>1353</v>
      </c>
      <c r="B3" s="93" t="s">
        <v>1429</v>
      </c>
      <c r="C3" s="35" t="s">
        <v>1655</v>
      </c>
      <c r="D3" s="35" t="s">
        <v>1618</v>
      </c>
      <c r="E3" s="35" t="s">
        <v>1656</v>
      </c>
      <c r="F3" s="35" t="s">
        <v>1463</v>
      </c>
      <c r="G3" s="35" t="s">
        <v>1462</v>
      </c>
    </row>
    <row r="4" spans="1:7">
      <c r="A4" s="93">
        <v>1</v>
      </c>
      <c r="B4" s="93">
        <v>2</v>
      </c>
      <c r="C4" s="35">
        <v>3</v>
      </c>
      <c r="D4" s="34">
        <v>4</v>
      </c>
      <c r="E4" s="35">
        <v>5</v>
      </c>
      <c r="F4" s="35">
        <v>7</v>
      </c>
      <c r="G4" s="35">
        <v>6</v>
      </c>
    </row>
    <row r="5" spans="1:7">
      <c r="A5" s="36">
        <v>3</v>
      </c>
      <c r="B5" s="36" t="s">
        <v>1390</v>
      </c>
      <c r="C5" s="37">
        <v>38201569.669999994</v>
      </c>
      <c r="D5" s="37">
        <v>40552797</v>
      </c>
      <c r="E5" s="37">
        <v>39358018.179999992</v>
      </c>
      <c r="F5" s="81">
        <v>97.053769632708665</v>
      </c>
      <c r="G5" s="81">
        <v>103.02722772909556</v>
      </c>
    </row>
    <row r="6" spans="1:7">
      <c r="A6" s="36">
        <v>31</v>
      </c>
      <c r="B6" s="36" t="s">
        <v>1348</v>
      </c>
      <c r="C6" s="37">
        <v>27608566.670000002</v>
      </c>
      <c r="D6" s="37">
        <v>27363395</v>
      </c>
      <c r="E6" s="37">
        <v>27603279.239999998</v>
      </c>
      <c r="F6" s="81">
        <v>100.87666110144593</v>
      </c>
      <c r="G6" s="81">
        <v>99.980848589268675</v>
      </c>
    </row>
    <row r="7" spans="1:7">
      <c r="A7" s="36">
        <v>311</v>
      </c>
      <c r="B7" s="36" t="s">
        <v>1430</v>
      </c>
      <c r="C7" s="37">
        <v>22954389</v>
      </c>
      <c r="D7" s="37">
        <v>22442769</v>
      </c>
      <c r="E7" s="37">
        <v>22564390.139999997</v>
      </c>
      <c r="F7" s="81">
        <v>100.54191681962237</v>
      </c>
      <c r="G7" s="81">
        <v>98.300983485119104</v>
      </c>
    </row>
    <row r="8" spans="1:7">
      <c r="A8" s="56">
        <v>3111</v>
      </c>
      <c r="B8" s="56" t="s">
        <v>1317</v>
      </c>
      <c r="C8" s="57">
        <v>22928542.949999999</v>
      </c>
      <c r="D8" s="57">
        <v>22420769</v>
      </c>
      <c r="E8" s="57">
        <v>22545668.499999996</v>
      </c>
      <c r="F8" s="81">
        <v>100.55707054472573</v>
      </c>
      <c r="G8" s="81">
        <v>98.330140511610637</v>
      </c>
    </row>
    <row r="9" spans="1:7">
      <c r="A9" s="56">
        <v>3112</v>
      </c>
      <c r="B9" s="56" t="s">
        <v>1466</v>
      </c>
      <c r="C9" s="57">
        <v>25846.05</v>
      </c>
      <c r="D9" s="57">
        <v>22000</v>
      </c>
      <c r="E9" s="57">
        <v>18721.64</v>
      </c>
      <c r="F9" s="81"/>
      <c r="G9" s="81" t="s">
        <v>1394</v>
      </c>
    </row>
    <row r="10" spans="1:7">
      <c r="A10" s="36">
        <v>312</v>
      </c>
      <c r="B10" s="36" t="s">
        <v>1318</v>
      </c>
      <c r="C10" s="37">
        <v>855985.28</v>
      </c>
      <c r="D10" s="37">
        <v>1302430</v>
      </c>
      <c r="E10" s="37">
        <v>1318972.51</v>
      </c>
      <c r="F10" s="81">
        <v>101.27012660949148</v>
      </c>
      <c r="G10" s="81">
        <v>154.08822333954154</v>
      </c>
    </row>
    <row r="11" spans="1:7">
      <c r="A11" s="56">
        <v>3121</v>
      </c>
      <c r="B11" s="56" t="s">
        <v>1318</v>
      </c>
      <c r="C11" s="57">
        <v>855985.28</v>
      </c>
      <c r="D11" s="57">
        <v>1302430</v>
      </c>
      <c r="E11" s="57">
        <v>1318972.51</v>
      </c>
      <c r="F11" s="81">
        <v>101.27012660949148</v>
      </c>
      <c r="G11" s="81">
        <v>154.08822333954154</v>
      </c>
    </row>
    <row r="12" spans="1:7">
      <c r="A12" s="36">
        <v>313</v>
      </c>
      <c r="B12" s="36" t="s">
        <v>1350</v>
      </c>
      <c r="C12" s="37">
        <v>3798192.3900000011</v>
      </c>
      <c r="D12" s="37">
        <v>3618196</v>
      </c>
      <c r="E12" s="37">
        <v>3719916.5900000003</v>
      </c>
      <c r="F12" s="81">
        <v>102.81136207104315</v>
      </c>
      <c r="G12" s="81">
        <v>97.939130197667509</v>
      </c>
    </row>
    <row r="13" spans="1:7">
      <c r="A13" s="56">
        <v>3132</v>
      </c>
      <c r="B13" s="56" t="s">
        <v>1388</v>
      </c>
      <c r="C13" s="57">
        <v>3768609.1500000008</v>
      </c>
      <c r="D13" s="57">
        <v>3618196</v>
      </c>
      <c r="E13" s="57">
        <v>3719916.5900000003</v>
      </c>
      <c r="F13" s="81">
        <v>102.81136207104315</v>
      </c>
      <c r="G13" s="81">
        <v>98.707943486259367</v>
      </c>
    </row>
    <row r="14" spans="1:7" ht="30">
      <c r="A14" s="56">
        <v>3133</v>
      </c>
      <c r="B14" s="56" t="s">
        <v>1389</v>
      </c>
      <c r="C14" s="57">
        <v>29583.24</v>
      </c>
      <c r="D14" s="57">
        <v>0</v>
      </c>
      <c r="E14" s="57">
        <v>0</v>
      </c>
      <c r="F14" s="81" t="e">
        <v>#DIV/0!</v>
      </c>
      <c r="G14" s="81">
        <v>0</v>
      </c>
    </row>
    <row r="15" spans="1:7">
      <c r="A15" s="36">
        <v>32</v>
      </c>
      <c r="B15" s="36" t="s">
        <v>1351</v>
      </c>
      <c r="C15" s="37">
        <v>10396214.589999998</v>
      </c>
      <c r="D15" s="37">
        <v>9531343</v>
      </c>
      <c r="E15" s="37">
        <v>8042621.209999999</v>
      </c>
      <c r="F15" s="81">
        <v>84.380776245278327</v>
      </c>
      <c r="G15" s="81">
        <v>77.361054260423842</v>
      </c>
    </row>
    <row r="16" spans="1:7">
      <c r="A16" s="36">
        <v>321</v>
      </c>
      <c r="B16" s="36" t="s">
        <v>1352</v>
      </c>
      <c r="C16" s="37">
        <v>1486565.85</v>
      </c>
      <c r="D16" s="37">
        <v>622024</v>
      </c>
      <c r="E16" s="37">
        <v>509068.65000000008</v>
      </c>
      <c r="F16" s="81">
        <v>81.840676565534466</v>
      </c>
      <c r="G16" s="81">
        <v>34.244608134917137</v>
      </c>
    </row>
    <row r="17" spans="1:7">
      <c r="A17" s="56">
        <v>3211</v>
      </c>
      <c r="B17" s="56" t="s">
        <v>1342</v>
      </c>
      <c r="C17" s="57">
        <v>870955.83000000007</v>
      </c>
      <c r="D17" s="57">
        <v>232254</v>
      </c>
      <c r="E17" s="57">
        <v>145080.35</v>
      </c>
      <c r="F17" s="81">
        <v>62.466243853711887</v>
      </c>
      <c r="G17" s="81">
        <v>16.657601338979497</v>
      </c>
    </row>
    <row r="18" spans="1:7">
      <c r="A18" s="56">
        <v>3212</v>
      </c>
      <c r="B18" s="56" t="s">
        <v>1265</v>
      </c>
      <c r="C18" s="57">
        <v>380777.23</v>
      </c>
      <c r="D18" s="57">
        <v>278141</v>
      </c>
      <c r="E18" s="57">
        <v>280290.61000000004</v>
      </c>
      <c r="F18" s="81">
        <v>100.77284902261805</v>
      </c>
      <c r="G18" s="81">
        <v>73.61012894599817</v>
      </c>
    </row>
    <row r="19" spans="1:7">
      <c r="A19" s="56">
        <v>3213</v>
      </c>
      <c r="B19" s="56" t="s">
        <v>1266</v>
      </c>
      <c r="C19" s="57">
        <v>234832.78999999998</v>
      </c>
      <c r="D19" s="57">
        <v>109629</v>
      </c>
      <c r="E19" s="57">
        <v>83247.69</v>
      </c>
      <c r="F19" s="81">
        <v>75.935829023342365</v>
      </c>
      <c r="G19" s="81">
        <v>35.449772580737132</v>
      </c>
    </row>
    <row r="20" spans="1:7">
      <c r="A20" s="56">
        <v>3214</v>
      </c>
      <c r="B20" s="56" t="s">
        <v>1632</v>
      </c>
      <c r="C20" s="57">
        <v>0</v>
      </c>
      <c r="D20" s="57">
        <v>2000</v>
      </c>
      <c r="E20" s="57">
        <v>450</v>
      </c>
      <c r="F20" s="81"/>
      <c r="G20" s="81"/>
    </row>
    <row r="21" spans="1:7">
      <c r="A21" s="36">
        <v>322</v>
      </c>
      <c r="B21" s="36" t="s">
        <v>1373</v>
      </c>
      <c r="C21" s="37">
        <v>965521.37</v>
      </c>
      <c r="D21" s="37">
        <v>949311</v>
      </c>
      <c r="E21" s="37">
        <v>806206.05</v>
      </c>
      <c r="F21" s="81">
        <v>84.925387991922562</v>
      </c>
      <c r="G21" s="81">
        <v>83.499555271365978</v>
      </c>
    </row>
    <row r="22" spans="1:7">
      <c r="A22" s="56">
        <v>3221</v>
      </c>
      <c r="B22" s="56" t="s">
        <v>1267</v>
      </c>
      <c r="C22" s="57">
        <v>247391.62</v>
      </c>
      <c r="D22" s="57">
        <v>259811</v>
      </c>
      <c r="E22" s="57">
        <v>239472.14</v>
      </c>
      <c r="F22" s="81">
        <v>92.171670945418015</v>
      </c>
      <c r="G22" s="81">
        <v>96.798808302399252</v>
      </c>
    </row>
    <row r="23" spans="1:7">
      <c r="A23" s="56">
        <v>3222</v>
      </c>
      <c r="B23" s="56" t="s">
        <v>1268</v>
      </c>
      <c r="C23" s="57">
        <v>62599.25</v>
      </c>
      <c r="D23" s="57">
        <v>20000</v>
      </c>
      <c r="E23" s="57">
        <v>10688.630000000001</v>
      </c>
      <c r="F23" s="81">
        <v>53.443150000000003</v>
      </c>
      <c r="G23" s="81">
        <v>17.0746933869016</v>
      </c>
    </row>
    <row r="24" spans="1:7">
      <c r="A24" s="56">
        <v>3223</v>
      </c>
      <c r="B24" s="56" t="s">
        <v>1269</v>
      </c>
      <c r="C24" s="57">
        <v>420880.98</v>
      </c>
      <c r="D24" s="57">
        <v>397000</v>
      </c>
      <c r="E24" s="57">
        <v>302121.32</v>
      </c>
      <c r="F24" s="81">
        <v>76.101088161209077</v>
      </c>
      <c r="G24" s="81">
        <v>71.783077486656694</v>
      </c>
    </row>
    <row r="25" spans="1:7">
      <c r="A25" s="56">
        <v>3224</v>
      </c>
      <c r="B25" s="56" t="s">
        <v>1270</v>
      </c>
      <c r="C25" s="57">
        <v>191484.74999999997</v>
      </c>
      <c r="D25" s="57">
        <v>254500</v>
      </c>
      <c r="E25" s="57">
        <v>238615.98</v>
      </c>
      <c r="F25" s="81">
        <v>93.758734774066795</v>
      </c>
      <c r="G25" s="81">
        <v>124.61356844344004</v>
      </c>
    </row>
    <row r="26" spans="1:7">
      <c r="A26" s="56">
        <v>3227</v>
      </c>
      <c r="B26" s="56" t="s">
        <v>1335</v>
      </c>
      <c r="C26" s="57">
        <v>43164.77</v>
      </c>
      <c r="D26" s="57">
        <v>18000</v>
      </c>
      <c r="E26" s="57">
        <v>15307.98</v>
      </c>
      <c r="F26" s="81">
        <v>85.044333333333327</v>
      </c>
      <c r="G26" s="81">
        <v>35.464060158318929</v>
      </c>
    </row>
    <row r="27" spans="1:7">
      <c r="A27" s="36">
        <v>323</v>
      </c>
      <c r="B27" s="36" t="s">
        <v>1374</v>
      </c>
      <c r="C27" s="37">
        <v>7317546.8299999991</v>
      </c>
      <c r="D27" s="37">
        <v>7532365</v>
      </c>
      <c r="E27" s="37">
        <v>6396718.669999999</v>
      </c>
      <c r="F27" s="81">
        <v>84.923110736136636</v>
      </c>
      <c r="G27" s="81">
        <v>87.416163074968651</v>
      </c>
    </row>
    <row r="28" spans="1:7">
      <c r="A28" s="56">
        <v>3231</v>
      </c>
      <c r="B28" s="56" t="s">
        <v>1272</v>
      </c>
      <c r="C28" s="57">
        <v>63728.9</v>
      </c>
      <c r="D28" s="57">
        <v>51723</v>
      </c>
      <c r="E28" s="57">
        <v>39422.94</v>
      </c>
      <c r="F28" s="81">
        <v>76.219360825938182</v>
      </c>
      <c r="G28" s="81">
        <v>61.860380455335019</v>
      </c>
    </row>
    <row r="29" spans="1:7">
      <c r="A29" s="56">
        <v>3232</v>
      </c>
      <c r="B29" s="56" t="s">
        <v>1273</v>
      </c>
      <c r="C29" s="57">
        <v>1331124.28</v>
      </c>
      <c r="D29" s="57">
        <v>1205700</v>
      </c>
      <c r="E29" s="57">
        <v>1079555.4300000002</v>
      </c>
      <c r="F29" s="81">
        <v>89.537648668823095</v>
      </c>
      <c r="G29" s="81">
        <v>81.101024616574506</v>
      </c>
    </row>
    <row r="30" spans="1:7">
      <c r="A30" s="56">
        <v>3233</v>
      </c>
      <c r="B30" s="56" t="s">
        <v>1274</v>
      </c>
      <c r="C30" s="57">
        <v>229734.28</v>
      </c>
      <c r="D30" s="57">
        <v>334999</v>
      </c>
      <c r="E30" s="57">
        <v>229892.62</v>
      </c>
      <c r="F30" s="81">
        <v>68.624867536918018</v>
      </c>
      <c r="G30" s="81">
        <v>100.06892310542423</v>
      </c>
    </row>
    <row r="31" spans="1:7">
      <c r="A31" s="56">
        <v>3234</v>
      </c>
      <c r="B31" s="56" t="s">
        <v>1275</v>
      </c>
      <c r="C31" s="57">
        <v>290044.7</v>
      </c>
      <c r="D31" s="57">
        <v>227000</v>
      </c>
      <c r="E31" s="57">
        <v>229447.05</v>
      </c>
      <c r="F31" s="81">
        <v>101.07799559471364</v>
      </c>
      <c r="G31" s="81">
        <v>79.107478950658276</v>
      </c>
    </row>
    <row r="32" spans="1:7">
      <c r="A32" s="56">
        <v>3235</v>
      </c>
      <c r="B32" s="56" t="s">
        <v>1276</v>
      </c>
      <c r="C32" s="57">
        <v>685660.3</v>
      </c>
      <c r="D32" s="57">
        <v>867101</v>
      </c>
      <c r="E32" s="57">
        <v>835059.46000000008</v>
      </c>
      <c r="F32" s="81">
        <v>96.304751118958464</v>
      </c>
      <c r="G32" s="81">
        <v>121.78909293712937</v>
      </c>
    </row>
    <row r="33" spans="1:7">
      <c r="A33" s="56">
        <v>3236</v>
      </c>
      <c r="B33" s="56" t="s">
        <v>1277</v>
      </c>
      <c r="C33" s="57">
        <v>10000</v>
      </c>
      <c r="D33" s="57">
        <v>28450</v>
      </c>
      <c r="E33" s="57">
        <v>28675</v>
      </c>
      <c r="F33" s="81">
        <v>100.7908611599297</v>
      </c>
      <c r="G33" s="81">
        <v>286.75</v>
      </c>
    </row>
    <row r="34" spans="1:7">
      <c r="A34" s="56">
        <v>3237</v>
      </c>
      <c r="B34" s="56" t="s">
        <v>1278</v>
      </c>
      <c r="C34" s="57">
        <v>4375890.92</v>
      </c>
      <c r="D34" s="57">
        <v>3677901</v>
      </c>
      <c r="E34" s="57">
        <v>3459726.7699999996</v>
      </c>
      <c r="F34" s="81">
        <v>94.067968931191999</v>
      </c>
      <c r="G34" s="81">
        <v>79.063368654536745</v>
      </c>
    </row>
    <row r="35" spans="1:7">
      <c r="A35" s="56">
        <v>3238</v>
      </c>
      <c r="B35" s="56" t="s">
        <v>1279</v>
      </c>
      <c r="C35" s="57">
        <v>91496.31</v>
      </c>
      <c r="D35" s="57">
        <v>819668</v>
      </c>
      <c r="E35" s="57">
        <v>339368.89</v>
      </c>
      <c r="F35" s="81">
        <v>41.403213252194796</v>
      </c>
      <c r="G35" s="81">
        <v>370.90991975523389</v>
      </c>
    </row>
    <row r="36" spans="1:7">
      <c r="A36" s="56">
        <v>3239</v>
      </c>
      <c r="B36" s="56" t="s">
        <v>1280</v>
      </c>
      <c r="C36" s="57">
        <v>239867.13999999998</v>
      </c>
      <c r="D36" s="57">
        <v>319823</v>
      </c>
      <c r="E36" s="57">
        <v>155570.51</v>
      </c>
      <c r="F36" s="81">
        <v>48.64268986283038</v>
      </c>
      <c r="G36" s="81">
        <v>64.856949559660421</v>
      </c>
    </row>
    <row r="37" spans="1:7">
      <c r="A37" s="36">
        <v>324</v>
      </c>
      <c r="B37" s="36" t="s">
        <v>1382</v>
      </c>
      <c r="C37" s="37">
        <v>49602.95</v>
      </c>
      <c r="D37" s="37">
        <v>12680</v>
      </c>
      <c r="E37" s="37">
        <v>2854.37</v>
      </c>
      <c r="F37" s="81">
        <v>22.510804416403786</v>
      </c>
      <c r="G37" s="81">
        <v>5.7544359760860999</v>
      </c>
    </row>
    <row r="38" spans="1:7">
      <c r="A38" s="56">
        <v>3241</v>
      </c>
      <c r="B38" s="56" t="s">
        <v>1382</v>
      </c>
      <c r="C38" s="57">
        <v>49602.95</v>
      </c>
      <c r="D38" s="57">
        <v>12680</v>
      </c>
      <c r="E38" s="57">
        <v>2854.37</v>
      </c>
      <c r="F38" s="81">
        <v>22.510804416403786</v>
      </c>
      <c r="G38" s="81">
        <v>5.7544359760860999</v>
      </c>
    </row>
    <row r="39" spans="1:7">
      <c r="A39" s="36">
        <v>329</v>
      </c>
      <c r="B39" s="36" t="s">
        <v>1285</v>
      </c>
      <c r="C39" s="37">
        <v>576977.59</v>
      </c>
      <c r="D39" s="37">
        <v>414963</v>
      </c>
      <c r="E39" s="37">
        <v>327773.47000000003</v>
      </c>
      <c r="F39" s="81">
        <v>78.988601393377252</v>
      </c>
      <c r="G39" s="81">
        <v>56.808700317112852</v>
      </c>
    </row>
    <row r="40" spans="1:7">
      <c r="A40" s="56">
        <v>3292</v>
      </c>
      <c r="B40" s="56" t="s">
        <v>1281</v>
      </c>
      <c r="C40" s="57">
        <v>27659.39</v>
      </c>
      <c r="D40" s="57">
        <v>39500</v>
      </c>
      <c r="E40" s="57">
        <v>45700.090000000004</v>
      </c>
      <c r="F40" s="81">
        <v>115.69643037974684</v>
      </c>
      <c r="G40" s="81">
        <v>165.22450422803976</v>
      </c>
    </row>
    <row r="41" spans="1:7">
      <c r="A41" s="56">
        <v>3293</v>
      </c>
      <c r="B41" s="56" t="s">
        <v>1322</v>
      </c>
      <c r="C41" s="57">
        <v>395458.11</v>
      </c>
      <c r="D41" s="57">
        <v>121313</v>
      </c>
      <c r="E41" s="57">
        <v>86496.599999999991</v>
      </c>
      <c r="F41" s="81">
        <v>71.300355279318779</v>
      </c>
      <c r="G41" s="81">
        <v>21.872506294029474</v>
      </c>
    </row>
    <row r="42" spans="1:7">
      <c r="A42" s="56">
        <v>3294</v>
      </c>
      <c r="B42" s="56" t="s">
        <v>1283</v>
      </c>
      <c r="C42" s="57">
        <v>14118.16</v>
      </c>
      <c r="D42" s="57">
        <v>26325</v>
      </c>
      <c r="E42" s="57">
        <v>22864.95</v>
      </c>
      <c r="F42" s="81">
        <v>86.856410256410257</v>
      </c>
      <c r="G42" s="81">
        <v>161.95417816486002</v>
      </c>
    </row>
    <row r="43" spans="1:7">
      <c r="A43" s="56">
        <v>3295</v>
      </c>
      <c r="B43" s="56" t="s">
        <v>1284</v>
      </c>
      <c r="C43" s="57">
        <v>68986.52</v>
      </c>
      <c r="D43" s="57">
        <v>68125</v>
      </c>
      <c r="E43" s="57">
        <v>51075.29</v>
      </c>
      <c r="F43" s="81">
        <v>74.972902752293578</v>
      </c>
      <c r="G43" s="81">
        <v>74.036623386713813</v>
      </c>
    </row>
    <row r="44" spans="1:7">
      <c r="A44" s="56">
        <v>3296</v>
      </c>
      <c r="B44" s="56" t="s">
        <v>1488</v>
      </c>
      <c r="C44" s="57">
        <v>0</v>
      </c>
      <c r="D44" s="57">
        <v>30000</v>
      </c>
      <c r="E44" s="57">
        <v>0</v>
      </c>
      <c r="F44" s="81"/>
      <c r="G44" s="81"/>
    </row>
    <row r="45" spans="1:7">
      <c r="A45" s="56">
        <v>3299</v>
      </c>
      <c r="B45" s="56" t="s">
        <v>1285</v>
      </c>
      <c r="C45" s="57">
        <v>70755.41</v>
      </c>
      <c r="D45" s="57">
        <v>129700</v>
      </c>
      <c r="E45" s="57">
        <v>121636.54</v>
      </c>
      <c r="F45" s="81">
        <v>93.78299151888973</v>
      </c>
      <c r="G45" s="81">
        <v>171.91129271952491</v>
      </c>
    </row>
    <row r="46" spans="1:7">
      <c r="A46" s="36">
        <v>34</v>
      </c>
      <c r="B46" s="36" t="s">
        <v>1375</v>
      </c>
      <c r="C46" s="37">
        <v>70621.689999999988</v>
      </c>
      <c r="D46" s="37">
        <v>80400</v>
      </c>
      <c r="E46" s="37">
        <v>73026.62</v>
      </c>
      <c r="F46" s="81">
        <v>90.829129353233824</v>
      </c>
      <c r="G46" s="81">
        <v>103.40537021982908</v>
      </c>
    </row>
    <row r="47" spans="1:7">
      <c r="A47" s="36">
        <v>343</v>
      </c>
      <c r="B47" s="36" t="s">
        <v>1376</v>
      </c>
      <c r="C47" s="37">
        <v>70621.689999999988</v>
      </c>
      <c r="D47" s="37">
        <v>80400</v>
      </c>
      <c r="E47" s="37">
        <v>73026.62</v>
      </c>
      <c r="F47" s="81">
        <v>90.829129353233824</v>
      </c>
      <c r="G47" s="81">
        <v>103.40537021982908</v>
      </c>
    </row>
    <row r="48" spans="1:7">
      <c r="A48" s="56">
        <v>3431</v>
      </c>
      <c r="B48" s="56" t="s">
        <v>1286</v>
      </c>
      <c r="C48" s="57">
        <v>38250.1</v>
      </c>
      <c r="D48" s="57">
        <v>33000</v>
      </c>
      <c r="E48" s="57">
        <v>28607.309999999998</v>
      </c>
      <c r="F48" s="81">
        <v>86.688818181818178</v>
      </c>
      <c r="G48" s="81">
        <v>74.790157411353164</v>
      </c>
    </row>
    <row r="49" spans="1:7" ht="30">
      <c r="A49" s="56">
        <v>3432</v>
      </c>
      <c r="B49" s="56" t="s">
        <v>1324</v>
      </c>
      <c r="C49" s="57">
        <v>32262.94</v>
      </c>
      <c r="D49" s="57">
        <v>46400</v>
      </c>
      <c r="E49" s="57">
        <v>44411.130000000005</v>
      </c>
      <c r="F49" s="81" t="s">
        <v>1394</v>
      </c>
      <c r="G49" s="81">
        <v>137.65369802008126</v>
      </c>
    </row>
    <row r="50" spans="1:7">
      <c r="A50" s="56">
        <v>3433</v>
      </c>
      <c r="B50" s="56" t="s">
        <v>1467</v>
      </c>
      <c r="C50" s="57">
        <v>108.64999999999999</v>
      </c>
      <c r="D50" s="57">
        <v>1000</v>
      </c>
      <c r="E50" s="57">
        <v>8.18</v>
      </c>
      <c r="F50" s="81"/>
      <c r="G50" s="81" t="s">
        <v>1394</v>
      </c>
    </row>
    <row r="51" spans="1:7">
      <c r="A51" s="56">
        <v>3434</v>
      </c>
      <c r="B51" s="56" t="s">
        <v>1325</v>
      </c>
      <c r="C51" s="57">
        <v>0</v>
      </c>
      <c r="D51" s="57">
        <v>0</v>
      </c>
      <c r="E51" s="57">
        <v>0</v>
      </c>
      <c r="F51" s="81"/>
      <c r="G51" s="81" t="e">
        <v>#DIV/0!</v>
      </c>
    </row>
    <row r="52" spans="1:7" s="109" customFormat="1">
      <c r="A52" s="36">
        <v>35</v>
      </c>
      <c r="B52" s="36" t="s">
        <v>1671</v>
      </c>
      <c r="C52" s="37">
        <v>0</v>
      </c>
      <c r="D52" s="37">
        <v>1840681</v>
      </c>
      <c r="E52" s="37">
        <v>1871605.8699999999</v>
      </c>
      <c r="F52" s="81"/>
      <c r="G52" s="81"/>
    </row>
    <row r="53" spans="1:7" s="109" customFormat="1">
      <c r="A53" s="36">
        <v>353</v>
      </c>
      <c r="B53" s="36" t="s">
        <v>1625</v>
      </c>
      <c r="C53" s="37">
        <v>0</v>
      </c>
      <c r="D53" s="37">
        <v>1840681</v>
      </c>
      <c r="E53" s="37">
        <v>1871605.8699999999</v>
      </c>
      <c r="F53" s="81"/>
      <c r="G53" s="81"/>
    </row>
    <row r="54" spans="1:7" s="21" customFormat="1" ht="15" customHeight="1">
      <c r="A54" s="134">
        <v>3531</v>
      </c>
      <c r="B54" s="79" t="s">
        <v>1625</v>
      </c>
      <c r="C54" s="121">
        <v>0</v>
      </c>
      <c r="D54" s="121">
        <v>1840681</v>
      </c>
      <c r="E54" s="121">
        <v>1871605.8699999999</v>
      </c>
      <c r="F54" s="154"/>
      <c r="G54" s="154"/>
    </row>
    <row r="55" spans="1:7">
      <c r="A55" s="36">
        <v>36</v>
      </c>
      <c r="B55" s="36" t="s">
        <v>1431</v>
      </c>
      <c r="C55" s="37">
        <v>0</v>
      </c>
      <c r="D55" s="37">
        <v>577033</v>
      </c>
      <c r="E55" s="37">
        <v>625014.36</v>
      </c>
      <c r="F55" s="81"/>
      <c r="G55" s="81" t="e">
        <v>#DIV/0!</v>
      </c>
    </row>
    <row r="56" spans="1:7">
      <c r="A56" s="36">
        <v>361</v>
      </c>
      <c r="B56" s="36" t="s">
        <v>1672</v>
      </c>
      <c r="C56" s="37">
        <v>0</v>
      </c>
      <c r="D56" s="37">
        <v>372047</v>
      </c>
      <c r="E56" s="37">
        <v>372047.02</v>
      </c>
      <c r="F56" s="81"/>
      <c r="G56" s="81"/>
    </row>
    <row r="57" spans="1:7" s="21" customFormat="1" ht="15" customHeight="1">
      <c r="A57" s="134">
        <v>3611</v>
      </c>
      <c r="B57" s="79" t="s">
        <v>1626</v>
      </c>
      <c r="C57" s="121">
        <v>0</v>
      </c>
      <c r="D57" s="121">
        <v>372047</v>
      </c>
      <c r="E57" s="121">
        <v>372047.02</v>
      </c>
      <c r="F57" s="154"/>
      <c r="G57" s="154"/>
    </row>
    <row r="58" spans="1:7">
      <c r="A58" s="36">
        <v>369</v>
      </c>
      <c r="B58" s="36" t="s">
        <v>1326</v>
      </c>
      <c r="C58" s="37">
        <v>0</v>
      </c>
      <c r="D58" s="37">
        <v>204986</v>
      </c>
      <c r="E58" s="37">
        <v>252967.34</v>
      </c>
      <c r="F58" s="81"/>
      <c r="G58" s="81" t="e">
        <v>#DIV/0!</v>
      </c>
    </row>
    <row r="59" spans="1:7">
      <c r="A59" s="56">
        <v>3691</v>
      </c>
      <c r="B59" s="56" t="s">
        <v>1326</v>
      </c>
      <c r="C59" s="57">
        <v>0</v>
      </c>
      <c r="D59" s="57">
        <v>30748</v>
      </c>
      <c r="E59" s="57">
        <v>37945.1</v>
      </c>
      <c r="F59" s="81"/>
      <c r="G59" s="81" t="e">
        <v>#DIV/0!</v>
      </c>
    </row>
    <row r="60" spans="1:7">
      <c r="A60" s="56">
        <v>3693</v>
      </c>
      <c r="B60" s="56" t="s">
        <v>1630</v>
      </c>
      <c r="C60" s="57">
        <v>0</v>
      </c>
      <c r="D60" s="57">
        <v>174238</v>
      </c>
      <c r="E60" s="57">
        <v>215022.24</v>
      </c>
      <c r="F60" s="81"/>
      <c r="G60" s="81"/>
    </row>
    <row r="61" spans="1:7">
      <c r="A61" s="56">
        <v>3694</v>
      </c>
      <c r="B61" s="56" t="s">
        <v>1644</v>
      </c>
      <c r="C61" s="57">
        <v>0</v>
      </c>
      <c r="D61" s="57">
        <v>0</v>
      </c>
      <c r="E61" s="57">
        <v>0</v>
      </c>
      <c r="F61" s="81"/>
      <c r="G61" s="81"/>
    </row>
    <row r="62" spans="1:7" ht="30">
      <c r="A62" s="36">
        <v>37</v>
      </c>
      <c r="B62" s="36" t="s">
        <v>1385</v>
      </c>
      <c r="C62" s="37">
        <v>18850</v>
      </c>
      <c r="D62" s="37">
        <v>12000</v>
      </c>
      <c r="E62" s="37">
        <v>1850</v>
      </c>
      <c r="F62" s="81" t="s">
        <v>1394</v>
      </c>
      <c r="G62" s="81">
        <v>9.8143236074270561</v>
      </c>
    </row>
    <row r="63" spans="1:7" ht="30">
      <c r="A63" s="36">
        <v>372</v>
      </c>
      <c r="B63" s="36" t="s">
        <v>1385</v>
      </c>
      <c r="C63" s="37">
        <v>18850</v>
      </c>
      <c r="D63" s="37">
        <v>12000</v>
      </c>
      <c r="E63" s="37">
        <v>1850</v>
      </c>
      <c r="F63" s="81" t="s">
        <v>1394</v>
      </c>
      <c r="G63" s="81">
        <v>9.8143236074270561</v>
      </c>
    </row>
    <row r="64" spans="1:7">
      <c r="A64" s="56">
        <v>3721</v>
      </c>
      <c r="B64" s="56" t="s">
        <v>1428</v>
      </c>
      <c r="C64" s="57">
        <v>18850</v>
      </c>
      <c r="D64" s="57">
        <v>12000</v>
      </c>
      <c r="E64" s="57">
        <v>1850</v>
      </c>
      <c r="F64" s="81" t="s">
        <v>1394</v>
      </c>
      <c r="G64" s="81">
        <v>9.8143236074270561</v>
      </c>
    </row>
    <row r="65" spans="1:7">
      <c r="A65" s="56">
        <v>3722</v>
      </c>
      <c r="B65" s="56" t="s">
        <v>1336</v>
      </c>
      <c r="C65" s="57">
        <v>0</v>
      </c>
      <c r="D65" s="57">
        <v>0</v>
      </c>
      <c r="E65" s="57">
        <v>0</v>
      </c>
      <c r="F65" s="81" t="s">
        <v>1394</v>
      </c>
      <c r="G65" s="81" t="e">
        <v>#DIV/0!</v>
      </c>
    </row>
    <row r="66" spans="1:7">
      <c r="A66" s="36">
        <v>38</v>
      </c>
      <c r="B66" s="36" t="s">
        <v>1384</v>
      </c>
      <c r="C66" s="37">
        <v>107316.72</v>
      </c>
      <c r="D66" s="37">
        <v>1147945</v>
      </c>
      <c r="E66" s="37">
        <v>1140620.8800000001</v>
      </c>
      <c r="F66" s="81">
        <v>99.361979885795932</v>
      </c>
      <c r="G66" s="81">
        <v>1062.8547723038871</v>
      </c>
    </row>
    <row r="67" spans="1:7">
      <c r="A67" s="36">
        <v>381</v>
      </c>
      <c r="B67" s="36" t="s">
        <v>1370</v>
      </c>
      <c r="C67" s="37">
        <v>107316.72</v>
      </c>
      <c r="D67" s="37">
        <v>1147945</v>
      </c>
      <c r="E67" s="37">
        <v>1140620.8800000001</v>
      </c>
      <c r="F67" s="81">
        <v>99.361979885795932</v>
      </c>
      <c r="G67" s="81">
        <v>1062.8547723038871</v>
      </c>
    </row>
    <row r="68" spans="1:7">
      <c r="A68" s="56">
        <v>3811</v>
      </c>
      <c r="B68" s="56" t="s">
        <v>1337</v>
      </c>
      <c r="C68" s="57">
        <v>35000</v>
      </c>
      <c r="D68" s="57">
        <v>53500</v>
      </c>
      <c r="E68" s="57">
        <v>57500</v>
      </c>
      <c r="F68" s="81">
        <v>107.4766355140187</v>
      </c>
      <c r="G68" s="81">
        <v>164.28571428571428</v>
      </c>
    </row>
    <row r="69" spans="1:7">
      <c r="A69" s="56">
        <v>3812</v>
      </c>
      <c r="B69" s="56" t="s">
        <v>1454</v>
      </c>
      <c r="C69" s="57">
        <v>72316.72</v>
      </c>
      <c r="D69" s="57">
        <v>66000</v>
      </c>
      <c r="E69" s="57">
        <v>50439.839999999997</v>
      </c>
      <c r="F69" s="81"/>
      <c r="G69" s="81" t="s">
        <v>1394</v>
      </c>
    </row>
    <row r="70" spans="1:7">
      <c r="A70" s="56">
        <v>3813</v>
      </c>
      <c r="B70" s="56" t="s">
        <v>1627</v>
      </c>
      <c r="C70" s="57">
        <v>0</v>
      </c>
      <c r="D70" s="57">
        <v>1028445</v>
      </c>
      <c r="E70" s="57">
        <v>1032681.04</v>
      </c>
      <c r="F70" s="81"/>
      <c r="G70" s="81"/>
    </row>
    <row r="71" spans="1:7" s="109" customFormat="1">
      <c r="A71" s="36">
        <v>383</v>
      </c>
      <c r="B71" s="36" t="s">
        <v>1468</v>
      </c>
      <c r="C71" s="37">
        <v>0</v>
      </c>
      <c r="D71" s="37">
        <v>0</v>
      </c>
      <c r="E71" s="37">
        <v>0</v>
      </c>
      <c r="F71" s="81"/>
      <c r="G71" s="81" t="e">
        <v>#DIV/0!</v>
      </c>
    </row>
    <row r="72" spans="1:7">
      <c r="A72" s="56">
        <v>3831</v>
      </c>
      <c r="B72" s="56" t="s">
        <v>1469</v>
      </c>
      <c r="C72" s="57"/>
      <c r="D72" s="57"/>
      <c r="E72" s="57"/>
      <c r="F72" s="81"/>
      <c r="G72" s="81" t="e">
        <v>#DIV/0!</v>
      </c>
    </row>
    <row r="73" spans="1:7">
      <c r="A73" s="36">
        <v>4</v>
      </c>
      <c r="B73" s="36" t="s">
        <v>1377</v>
      </c>
      <c r="C73" s="37">
        <v>4403460.51</v>
      </c>
      <c r="D73" s="37">
        <v>3918531</v>
      </c>
      <c r="E73" s="37">
        <v>2757697.08</v>
      </c>
      <c r="F73" s="81">
        <v>70.375788273717887</v>
      </c>
      <c r="G73" s="37">
        <v>978.52116963876301</v>
      </c>
    </row>
    <row r="74" spans="1:7" ht="30">
      <c r="A74" s="36">
        <v>41</v>
      </c>
      <c r="B74" s="36" t="s">
        <v>1432</v>
      </c>
      <c r="C74" s="37">
        <v>143176.69</v>
      </c>
      <c r="D74" s="37">
        <v>1660000</v>
      </c>
      <c r="E74" s="37">
        <v>1330415.97</v>
      </c>
      <c r="F74" s="81">
        <v>80.145540361445782</v>
      </c>
      <c r="G74" s="81">
        <v>929.2126881826922</v>
      </c>
    </row>
    <row r="75" spans="1:7">
      <c r="A75" s="36">
        <v>412</v>
      </c>
      <c r="B75" s="36" t="s">
        <v>1433</v>
      </c>
      <c r="C75" s="37">
        <v>143176.69</v>
      </c>
      <c r="D75" s="37">
        <v>1660000</v>
      </c>
      <c r="E75" s="37">
        <v>1330415.97</v>
      </c>
      <c r="F75" s="81">
        <v>80.145540361445782</v>
      </c>
      <c r="G75" s="81">
        <v>929.2126881826922</v>
      </c>
    </row>
    <row r="76" spans="1:7">
      <c r="A76" s="56">
        <v>4123</v>
      </c>
      <c r="B76" s="56" t="s">
        <v>1338</v>
      </c>
      <c r="C76" s="57">
        <v>10676.69</v>
      </c>
      <c r="D76" s="57">
        <v>60000</v>
      </c>
      <c r="E76" s="57">
        <v>56774.79</v>
      </c>
      <c r="F76" s="81">
        <v>94.624650000000003</v>
      </c>
      <c r="G76" s="81">
        <v>531.76396429979707</v>
      </c>
    </row>
    <row r="77" spans="1:7">
      <c r="A77" s="56">
        <v>4124</v>
      </c>
      <c r="B77" s="56" t="s">
        <v>1585</v>
      </c>
      <c r="C77" s="57">
        <v>132500</v>
      </c>
      <c r="D77" s="57">
        <v>1600000</v>
      </c>
      <c r="E77" s="57">
        <v>1273641.18</v>
      </c>
      <c r="F77" s="81"/>
      <c r="G77" s="81"/>
    </row>
    <row r="78" spans="1:7">
      <c r="A78" s="36">
        <v>42</v>
      </c>
      <c r="B78" s="36" t="s">
        <v>1378</v>
      </c>
      <c r="C78" s="37">
        <v>2894595.5500000003</v>
      </c>
      <c r="D78" s="37">
        <v>2258531</v>
      </c>
      <c r="E78" s="37">
        <v>1427281.1099999999</v>
      </c>
      <c r="F78" s="81">
        <v>63.195108236282785</v>
      </c>
      <c r="G78" s="81">
        <v>49.308481456070766</v>
      </c>
    </row>
    <row r="79" spans="1:7">
      <c r="A79" s="36">
        <v>422</v>
      </c>
      <c r="B79" s="36" t="s">
        <v>1379</v>
      </c>
      <c r="C79" s="37">
        <v>2749657.99</v>
      </c>
      <c r="D79" s="37">
        <v>1833781</v>
      </c>
      <c r="E79" s="37">
        <v>1232935.3699999999</v>
      </c>
      <c r="F79" s="81">
        <v>67.234602714282659</v>
      </c>
      <c r="G79" s="81">
        <v>44.839590032067946</v>
      </c>
    </row>
    <row r="80" spans="1:7">
      <c r="A80" s="56">
        <v>4221</v>
      </c>
      <c r="B80" s="56" t="s">
        <v>1287</v>
      </c>
      <c r="C80" s="57">
        <v>1050997.1200000001</v>
      </c>
      <c r="D80" s="57">
        <v>956000</v>
      </c>
      <c r="E80" s="57">
        <v>411150.77999999997</v>
      </c>
      <c r="F80" s="81">
        <v>43.00740376569037</v>
      </c>
      <c r="G80" s="81">
        <v>39.120067236720871</v>
      </c>
    </row>
    <row r="81" spans="1:7">
      <c r="A81" s="56">
        <v>4222</v>
      </c>
      <c r="B81" s="56" t="s">
        <v>1329</v>
      </c>
      <c r="C81" s="57">
        <v>4209.25</v>
      </c>
      <c r="D81" s="57">
        <v>22000</v>
      </c>
      <c r="E81" s="57">
        <v>20486.25</v>
      </c>
      <c r="F81" s="81">
        <v>93.119318181818173</v>
      </c>
      <c r="G81" s="81">
        <v>486.69596721506207</v>
      </c>
    </row>
    <row r="82" spans="1:7">
      <c r="A82" s="56">
        <v>4223</v>
      </c>
      <c r="B82" s="56" t="s">
        <v>1339</v>
      </c>
      <c r="C82" s="57">
        <v>237673.75</v>
      </c>
      <c r="D82" s="57">
        <v>38500</v>
      </c>
      <c r="E82" s="57">
        <v>35250</v>
      </c>
      <c r="F82" s="81">
        <v>91.558441558441558</v>
      </c>
      <c r="G82" s="81">
        <v>14.831255029215468</v>
      </c>
    </row>
    <row r="83" spans="1:7">
      <c r="A83" s="56">
        <v>4224</v>
      </c>
      <c r="B83" s="56" t="s">
        <v>1340</v>
      </c>
      <c r="C83" s="57">
        <v>1151033.6000000001</v>
      </c>
      <c r="D83" s="57">
        <v>481281</v>
      </c>
      <c r="E83" s="57">
        <v>603535.39999999991</v>
      </c>
      <c r="F83" s="81">
        <v>125.40187541166176</v>
      </c>
      <c r="G83" s="81">
        <v>52.434212172433526</v>
      </c>
    </row>
    <row r="84" spans="1:7">
      <c r="A84" s="56">
        <v>4225</v>
      </c>
      <c r="B84" s="56" t="s">
        <v>1341</v>
      </c>
      <c r="C84" s="57">
        <v>25419.53</v>
      </c>
      <c r="D84" s="57">
        <v>150000</v>
      </c>
      <c r="E84" s="57">
        <v>101222.31</v>
      </c>
      <c r="F84" s="81">
        <v>67.481539999999995</v>
      </c>
      <c r="G84" s="81">
        <v>398.20685118883</v>
      </c>
    </row>
    <row r="85" spans="1:7">
      <c r="A85" s="56">
        <v>4227</v>
      </c>
      <c r="B85" s="56" t="s">
        <v>1288</v>
      </c>
      <c r="C85" s="57">
        <v>280324.74</v>
      </c>
      <c r="D85" s="57">
        <v>186000</v>
      </c>
      <c r="E85" s="57">
        <v>61290.63</v>
      </c>
      <c r="F85" s="81">
        <v>32.951951612903223</v>
      </c>
      <c r="G85" s="81" t="s">
        <v>1394</v>
      </c>
    </row>
    <row r="86" spans="1:7">
      <c r="A86" s="36">
        <v>423</v>
      </c>
      <c r="B86" s="36" t="s">
        <v>1434</v>
      </c>
      <c r="C86" s="37">
        <v>0</v>
      </c>
      <c r="D86" s="37">
        <v>0</v>
      </c>
      <c r="E86" s="37">
        <v>0</v>
      </c>
      <c r="F86" s="81" t="s">
        <v>1394</v>
      </c>
      <c r="G86" s="81" t="e">
        <v>#DIV/0!</v>
      </c>
    </row>
    <row r="87" spans="1:7">
      <c r="A87" s="56">
        <v>4233</v>
      </c>
      <c r="B87" s="56" t="s">
        <v>1391</v>
      </c>
      <c r="C87" s="57">
        <v>0</v>
      </c>
      <c r="D87" s="57">
        <v>0</v>
      </c>
      <c r="E87" s="57">
        <v>0</v>
      </c>
      <c r="F87" s="81" t="s">
        <v>1394</v>
      </c>
      <c r="G87" s="81" t="e">
        <v>#DIV/0!</v>
      </c>
    </row>
    <row r="88" spans="1:7">
      <c r="A88" s="36">
        <v>424</v>
      </c>
      <c r="B88" s="36" t="s">
        <v>1381</v>
      </c>
      <c r="C88" s="37">
        <v>57187.56</v>
      </c>
      <c r="D88" s="37">
        <v>60000</v>
      </c>
      <c r="E88" s="37">
        <v>20645.739999999998</v>
      </c>
      <c r="F88" s="81">
        <v>34.409566666666663</v>
      </c>
      <c r="G88" s="81">
        <v>36.101802559857418</v>
      </c>
    </row>
    <row r="89" spans="1:7">
      <c r="A89" s="56">
        <v>4241</v>
      </c>
      <c r="B89" s="56" t="s">
        <v>1331</v>
      </c>
      <c r="C89" s="57">
        <v>57187.56</v>
      </c>
      <c r="D89" s="57">
        <v>60000</v>
      </c>
      <c r="E89" s="57">
        <v>20645.739999999998</v>
      </c>
      <c r="F89" s="81">
        <v>34.409566666666663</v>
      </c>
      <c r="G89" s="81">
        <v>36.101802559857418</v>
      </c>
    </row>
    <row r="90" spans="1:7">
      <c r="A90" s="36">
        <v>426</v>
      </c>
      <c r="B90" s="36" t="s">
        <v>1435</v>
      </c>
      <c r="C90" s="37">
        <v>87750</v>
      </c>
      <c r="D90" s="37">
        <v>364750</v>
      </c>
      <c r="E90" s="37">
        <v>173700</v>
      </c>
      <c r="F90" s="81"/>
      <c r="G90" s="81">
        <v>197.94871794871796</v>
      </c>
    </row>
    <row r="91" spans="1:7" s="108" customFormat="1">
      <c r="A91" s="56">
        <v>4262</v>
      </c>
      <c r="B91" s="56" t="s">
        <v>1470</v>
      </c>
      <c r="C91" s="57">
        <v>0</v>
      </c>
      <c r="D91" s="57">
        <v>364750</v>
      </c>
      <c r="E91" s="57">
        <v>173700</v>
      </c>
      <c r="F91" s="107"/>
      <c r="G91" s="81" t="s">
        <v>1394</v>
      </c>
    </row>
    <row r="92" spans="1:7" ht="16.5" customHeight="1">
      <c r="A92" s="56">
        <v>4263</v>
      </c>
      <c r="B92" s="56" t="s">
        <v>1586</v>
      </c>
      <c r="C92" s="57">
        <v>87750</v>
      </c>
      <c r="D92" s="57">
        <v>0</v>
      </c>
      <c r="E92" s="57">
        <v>0</v>
      </c>
      <c r="F92" s="81"/>
      <c r="G92" s="81">
        <v>0</v>
      </c>
    </row>
    <row r="93" spans="1:7" ht="16.5" customHeight="1">
      <c r="A93" s="56">
        <v>4264</v>
      </c>
      <c r="B93" s="56" t="s">
        <v>1332</v>
      </c>
      <c r="C93" s="57">
        <v>0</v>
      </c>
      <c r="D93" s="57">
        <v>0</v>
      </c>
      <c r="E93" s="57">
        <v>0</v>
      </c>
      <c r="F93" s="81"/>
      <c r="G93" s="57" t="e">
        <v>#DIV/0!</v>
      </c>
    </row>
    <row r="94" spans="1:7" s="109" customFormat="1" ht="16.5" customHeight="1">
      <c r="A94" s="36">
        <v>45</v>
      </c>
      <c r="B94" s="36" t="s">
        <v>1587</v>
      </c>
      <c r="C94" s="37">
        <v>1365688.27</v>
      </c>
      <c r="D94" s="37">
        <v>0</v>
      </c>
      <c r="E94" s="37">
        <v>0</v>
      </c>
      <c r="F94" s="81"/>
      <c r="G94" s="81"/>
    </row>
    <row r="95" spans="1:7" s="109" customFormat="1" ht="16.5" customHeight="1">
      <c r="A95" s="36">
        <v>452</v>
      </c>
      <c r="B95" s="36" t="s">
        <v>1490</v>
      </c>
      <c r="C95" s="37">
        <v>1365688.27</v>
      </c>
      <c r="D95" s="37">
        <v>0</v>
      </c>
      <c r="E95" s="37">
        <v>0</v>
      </c>
      <c r="F95" s="81"/>
      <c r="G95" s="37">
        <v>0</v>
      </c>
    </row>
    <row r="96" spans="1:7" ht="16.5" customHeight="1">
      <c r="A96" s="56">
        <v>4521</v>
      </c>
      <c r="B96" s="56" t="s">
        <v>1490</v>
      </c>
      <c r="C96" s="57">
        <v>1365688.27</v>
      </c>
      <c r="D96" s="57">
        <v>0</v>
      </c>
      <c r="E96" s="57">
        <v>0</v>
      </c>
      <c r="F96" s="81"/>
      <c r="G96" s="81"/>
    </row>
    <row r="97" spans="1:7">
      <c r="A97" s="58"/>
      <c r="B97" s="58" t="s">
        <v>1372</v>
      </c>
      <c r="C97" s="59">
        <v>42605030.179999992</v>
      </c>
      <c r="D97" s="59">
        <v>44471328</v>
      </c>
      <c r="E97" s="59">
        <v>42115715.25999999</v>
      </c>
      <c r="F97" s="89">
        <v>94.703075338789063</v>
      </c>
      <c r="G97" s="89">
        <v>98.851509040287695</v>
      </c>
    </row>
    <row r="98" spans="1:7">
      <c r="D98" s="11"/>
      <c r="E98" s="11"/>
      <c r="G98" s="11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47"/>
  <sheetViews>
    <sheetView topLeftCell="A178" workbookViewId="0">
      <selection activeCell="D189" sqref="D189"/>
    </sheetView>
  </sheetViews>
  <sheetFormatPr defaultRowHeight="15"/>
  <cols>
    <col min="1" max="1" width="6.28515625" style="16" customWidth="1"/>
    <col min="2" max="2" width="69.5703125" customWidth="1"/>
    <col min="3" max="3" width="15.85546875" customWidth="1"/>
    <col min="4" max="4" width="19.28515625" customWidth="1"/>
    <col min="5" max="5" width="15.5703125" customWidth="1"/>
    <col min="6" max="6" width="9.5703125" customWidth="1"/>
    <col min="7" max="7" width="10.42578125" customWidth="1"/>
    <col min="8" max="8" width="16.7109375" customWidth="1"/>
  </cols>
  <sheetData>
    <row r="1" spans="1:7">
      <c r="A1" s="175" t="s">
        <v>1623</v>
      </c>
      <c r="B1" s="175"/>
      <c r="C1" s="175"/>
      <c r="D1" s="175"/>
      <c r="E1" s="175"/>
      <c r="G1" s="113"/>
    </row>
    <row r="2" spans="1:7" ht="39.75" customHeight="1">
      <c r="A2" s="93" t="s">
        <v>1353</v>
      </c>
      <c r="B2" s="93" t="s">
        <v>1440</v>
      </c>
      <c r="C2" s="35" t="s">
        <v>1655</v>
      </c>
      <c r="D2" s="35" t="s">
        <v>1618</v>
      </c>
      <c r="E2" s="35" t="s">
        <v>1656</v>
      </c>
      <c r="F2" s="35" t="s">
        <v>1463</v>
      </c>
      <c r="G2" s="35" t="s">
        <v>1462</v>
      </c>
    </row>
    <row r="3" spans="1:7" ht="18" customHeight="1">
      <c r="A3" s="93">
        <v>1</v>
      </c>
      <c r="B3" s="93">
        <v>2</v>
      </c>
      <c r="C3" s="93">
        <v>3</v>
      </c>
      <c r="D3" s="34">
        <v>4</v>
      </c>
      <c r="E3" s="35">
        <v>5</v>
      </c>
      <c r="F3" s="35">
        <v>7</v>
      </c>
      <c r="G3" s="35">
        <v>6</v>
      </c>
    </row>
    <row r="4" spans="1:7">
      <c r="A4" s="67"/>
      <c r="B4" s="67" t="s">
        <v>1261</v>
      </c>
      <c r="C4" s="68">
        <v>23635760.960000001</v>
      </c>
      <c r="D4" s="68">
        <v>23629102</v>
      </c>
      <c r="E4" s="68">
        <v>24626759.780000001</v>
      </c>
      <c r="F4" s="90">
        <v>104.22215698252097</v>
      </c>
      <c r="G4" s="90">
        <v>104.19279422260665</v>
      </c>
    </row>
    <row r="5" spans="1:7">
      <c r="A5" s="54">
        <v>3</v>
      </c>
      <c r="B5" s="53" t="s">
        <v>1347</v>
      </c>
      <c r="C5" s="69">
        <v>23627520.960000001</v>
      </c>
      <c r="D5" s="69">
        <v>23294602</v>
      </c>
      <c r="E5" s="69">
        <v>23125750.68</v>
      </c>
      <c r="F5" s="81">
        <v>99.275148294012496</v>
      </c>
      <c r="G5" s="81">
        <v>97.876331245882838</v>
      </c>
    </row>
    <row r="6" spans="1:7">
      <c r="A6" s="54">
        <v>31</v>
      </c>
      <c r="B6" s="53" t="s">
        <v>1348</v>
      </c>
      <c r="C6" s="69">
        <v>19601383.140000001</v>
      </c>
      <c r="D6" s="69">
        <v>20077607</v>
      </c>
      <c r="E6" s="69">
        <v>20052345.859999999</v>
      </c>
      <c r="F6" s="81">
        <v>99.874182515874523</v>
      </c>
      <c r="G6" s="81">
        <v>102.30066784970766</v>
      </c>
    </row>
    <row r="7" spans="1:7">
      <c r="A7" s="54">
        <v>311</v>
      </c>
      <c r="B7" s="53" t="s">
        <v>1349</v>
      </c>
      <c r="C7" s="69">
        <v>16446466.67</v>
      </c>
      <c r="D7" s="69">
        <v>16871022</v>
      </c>
      <c r="E7" s="69">
        <v>16791456.120000001</v>
      </c>
      <c r="F7" s="81">
        <v>99.528387314058392</v>
      </c>
      <c r="G7" s="81">
        <v>102.09765086277952</v>
      </c>
    </row>
    <row r="8" spans="1:7">
      <c r="A8" s="60">
        <v>3111</v>
      </c>
      <c r="B8" s="61" t="s">
        <v>1317</v>
      </c>
      <c r="C8" s="70">
        <v>16446466.67</v>
      </c>
      <c r="D8" s="70">
        <v>16871022</v>
      </c>
      <c r="E8" s="70">
        <v>16791456.120000001</v>
      </c>
      <c r="F8" s="81">
        <v>99.528387314058392</v>
      </c>
      <c r="G8" s="81">
        <v>102.09765086277952</v>
      </c>
    </row>
    <row r="9" spans="1:7">
      <c r="A9" s="60">
        <v>3112</v>
      </c>
      <c r="B9" s="61" t="s">
        <v>1466</v>
      </c>
      <c r="C9" s="70">
        <v>0</v>
      </c>
      <c r="D9" s="70">
        <v>0</v>
      </c>
      <c r="E9" s="70">
        <v>0</v>
      </c>
      <c r="F9" s="81"/>
      <c r="G9" s="81" t="s">
        <v>1394</v>
      </c>
    </row>
    <row r="10" spans="1:7">
      <c r="A10" s="54">
        <v>312</v>
      </c>
      <c r="B10" s="53" t="s">
        <v>1318</v>
      </c>
      <c r="C10" s="69">
        <v>430714</v>
      </c>
      <c r="D10" s="69">
        <v>494580</v>
      </c>
      <c r="E10" s="69">
        <v>489898.91</v>
      </c>
      <c r="F10" s="81">
        <v>99.05352218043592</v>
      </c>
      <c r="G10" s="81">
        <v>113.74111591450475</v>
      </c>
    </row>
    <row r="11" spans="1:7">
      <c r="A11" s="60">
        <v>3121</v>
      </c>
      <c r="B11" s="61" t="s">
        <v>1318</v>
      </c>
      <c r="C11" s="70">
        <v>430714</v>
      </c>
      <c r="D11" s="70">
        <v>494580</v>
      </c>
      <c r="E11" s="70">
        <v>489898.91</v>
      </c>
      <c r="F11" s="81">
        <v>99.05352218043592</v>
      </c>
      <c r="G11" s="81">
        <v>113.74111591450475</v>
      </c>
    </row>
    <row r="12" spans="1:7">
      <c r="A12" s="54">
        <v>313</v>
      </c>
      <c r="B12" s="62" t="s">
        <v>1350</v>
      </c>
      <c r="C12" s="69">
        <v>2724202.47</v>
      </c>
      <c r="D12" s="69">
        <v>2712005</v>
      </c>
      <c r="E12" s="69">
        <v>2770990.83</v>
      </c>
      <c r="F12" s="81">
        <v>102.17498972162662</v>
      </c>
      <c r="G12" s="81">
        <v>101.71750670206241</v>
      </c>
    </row>
    <row r="13" spans="1:7">
      <c r="A13" s="60">
        <v>3132</v>
      </c>
      <c r="B13" s="61" t="s">
        <v>1388</v>
      </c>
      <c r="C13" s="70">
        <v>2698616.39</v>
      </c>
      <c r="D13" s="70">
        <v>2712005</v>
      </c>
      <c r="E13" s="70">
        <v>2770990.83</v>
      </c>
      <c r="F13" s="81">
        <v>102.17498972162662</v>
      </c>
      <c r="G13" s="81">
        <v>102.68190915419437</v>
      </c>
    </row>
    <row r="14" spans="1:7">
      <c r="A14" s="60">
        <v>3133</v>
      </c>
      <c r="B14" s="61" t="s">
        <v>1389</v>
      </c>
      <c r="C14" s="70">
        <v>25586.080000000002</v>
      </c>
      <c r="D14" s="70">
        <v>0</v>
      </c>
      <c r="E14" s="70">
        <v>0</v>
      </c>
      <c r="F14" s="81" t="e">
        <v>#DIV/0!</v>
      </c>
      <c r="G14" s="81">
        <v>0</v>
      </c>
    </row>
    <row r="15" spans="1:7">
      <c r="A15" s="54">
        <v>32</v>
      </c>
      <c r="B15" s="53" t="s">
        <v>1351</v>
      </c>
      <c r="C15" s="69">
        <v>4006945.17</v>
      </c>
      <c r="D15" s="69">
        <v>3184795</v>
      </c>
      <c r="E15" s="69">
        <v>3040421.4299999997</v>
      </c>
      <c r="F15" s="81">
        <v>95.466786088272542</v>
      </c>
      <c r="G15" s="81">
        <v>75.878787979522059</v>
      </c>
    </row>
    <row r="16" spans="1:7">
      <c r="A16" s="54">
        <v>321</v>
      </c>
      <c r="B16" s="53" t="s">
        <v>1352</v>
      </c>
      <c r="C16" s="69">
        <v>564568.30000000005</v>
      </c>
      <c r="D16" s="69">
        <v>280490</v>
      </c>
      <c r="E16" s="69">
        <v>279561.23</v>
      </c>
      <c r="F16" s="81">
        <v>99.668875895753857</v>
      </c>
      <c r="G16" s="81">
        <v>49.517698744332613</v>
      </c>
    </row>
    <row r="17" spans="1:7">
      <c r="A17" s="60">
        <v>3211</v>
      </c>
      <c r="B17" s="61" t="s">
        <v>1264</v>
      </c>
      <c r="C17" s="70">
        <v>169582.74</v>
      </c>
      <c r="D17" s="70">
        <v>34000</v>
      </c>
      <c r="E17" s="70">
        <v>27068.5</v>
      </c>
      <c r="F17" s="81">
        <v>79.613235294117644</v>
      </c>
      <c r="G17" s="81">
        <v>15.96182488854703</v>
      </c>
    </row>
    <row r="18" spans="1:7" ht="19.5" customHeight="1">
      <c r="A18" s="60">
        <v>3212</v>
      </c>
      <c r="B18" s="123" t="s">
        <v>1265</v>
      </c>
      <c r="C18" s="70">
        <v>354756</v>
      </c>
      <c r="D18" s="70">
        <v>230490</v>
      </c>
      <c r="E18" s="70">
        <v>242006.73</v>
      </c>
      <c r="F18" s="81">
        <v>104.99662892099441</v>
      </c>
      <c r="G18" s="81">
        <v>68.217797584818868</v>
      </c>
    </row>
    <row r="19" spans="1:7">
      <c r="A19" s="60">
        <v>3213</v>
      </c>
      <c r="B19" s="61" t="s">
        <v>1266</v>
      </c>
      <c r="C19" s="70">
        <v>40229.56</v>
      </c>
      <c r="D19" s="70">
        <v>15000</v>
      </c>
      <c r="E19" s="70">
        <v>10144</v>
      </c>
      <c r="F19" s="81">
        <v>67.626666666666665</v>
      </c>
      <c r="G19" s="81">
        <v>25.215289453824504</v>
      </c>
    </row>
    <row r="20" spans="1:7">
      <c r="A20" s="60">
        <v>3214</v>
      </c>
      <c r="B20" s="61" t="s">
        <v>1637</v>
      </c>
      <c r="C20" s="70">
        <v>0</v>
      </c>
      <c r="D20" s="70">
        <v>1000</v>
      </c>
      <c r="E20" s="70">
        <v>342</v>
      </c>
      <c r="F20" s="81"/>
      <c r="G20" s="81"/>
    </row>
    <row r="21" spans="1:7">
      <c r="A21" s="54">
        <v>322</v>
      </c>
      <c r="B21" s="53" t="s">
        <v>1373</v>
      </c>
      <c r="C21" s="69">
        <v>805889.95000000007</v>
      </c>
      <c r="D21" s="69">
        <v>678000</v>
      </c>
      <c r="E21" s="69">
        <v>582932.58000000007</v>
      </c>
      <c r="F21" s="81">
        <v>85.978256637168144</v>
      </c>
      <c r="G21" s="81">
        <v>72.334017814715281</v>
      </c>
    </row>
    <row r="22" spans="1:7">
      <c r="A22" s="60">
        <v>3221</v>
      </c>
      <c r="B22" s="61" t="s">
        <v>1267</v>
      </c>
      <c r="C22" s="70">
        <v>205312.9</v>
      </c>
      <c r="D22" s="70">
        <v>200000</v>
      </c>
      <c r="E22" s="70">
        <v>208867.45</v>
      </c>
      <c r="F22" s="81">
        <v>104.43372500000001</v>
      </c>
      <c r="G22" s="81">
        <v>101.73128429825891</v>
      </c>
    </row>
    <row r="23" spans="1:7">
      <c r="A23" s="60">
        <v>3222</v>
      </c>
      <c r="B23" s="61" t="s">
        <v>1268</v>
      </c>
      <c r="C23" s="70">
        <v>46240.79</v>
      </c>
      <c r="D23" s="70">
        <v>10000</v>
      </c>
      <c r="E23" s="70">
        <v>4528.75</v>
      </c>
      <c r="F23" s="81">
        <v>45.287500000000001</v>
      </c>
      <c r="G23" s="81">
        <v>9.7938421899798858</v>
      </c>
    </row>
    <row r="24" spans="1:7">
      <c r="A24" s="60">
        <v>3223</v>
      </c>
      <c r="B24" s="61" t="s">
        <v>1269</v>
      </c>
      <c r="C24" s="70">
        <v>362939.65</v>
      </c>
      <c r="D24" s="70">
        <v>350000</v>
      </c>
      <c r="E24" s="70">
        <v>255131.39</v>
      </c>
      <c r="F24" s="81">
        <v>72.894682857142854</v>
      </c>
      <c r="G24" s="81">
        <v>70.295816398125694</v>
      </c>
    </row>
    <row r="25" spans="1:7" ht="15" customHeight="1">
      <c r="A25" s="60">
        <v>3224</v>
      </c>
      <c r="B25" s="123" t="s">
        <v>1270</v>
      </c>
      <c r="C25" s="70">
        <v>148351.84</v>
      </c>
      <c r="D25" s="70">
        <v>100000</v>
      </c>
      <c r="E25" s="70">
        <v>99103.31</v>
      </c>
      <c r="F25" s="81">
        <v>99.103309999999993</v>
      </c>
      <c r="G25" s="81">
        <v>66.80288562649443</v>
      </c>
    </row>
    <row r="26" spans="1:7">
      <c r="A26" s="60">
        <v>3227</v>
      </c>
      <c r="B26" s="61" t="s">
        <v>1271</v>
      </c>
      <c r="C26" s="70">
        <v>43044.77</v>
      </c>
      <c r="D26" s="70">
        <v>18000</v>
      </c>
      <c r="E26" s="70">
        <v>15301.68</v>
      </c>
      <c r="F26" s="81">
        <v>85.009333333333331</v>
      </c>
      <c r="G26" s="81">
        <v>35.548290767960893</v>
      </c>
    </row>
    <row r="27" spans="1:7" s="5" customFormat="1">
      <c r="A27" s="54">
        <v>323</v>
      </c>
      <c r="B27" s="62" t="s">
        <v>1374</v>
      </c>
      <c r="C27" s="71">
        <v>2519844.4500000002</v>
      </c>
      <c r="D27" s="71">
        <v>2049000</v>
      </c>
      <c r="E27" s="71">
        <v>2009419.24</v>
      </c>
      <c r="F27" s="81">
        <v>98.068288921425079</v>
      </c>
      <c r="G27" s="81">
        <v>79.74378100997464</v>
      </c>
    </row>
    <row r="28" spans="1:7">
      <c r="A28" s="60">
        <v>3231</v>
      </c>
      <c r="B28" s="61" t="s">
        <v>1272</v>
      </c>
      <c r="C28" s="70">
        <v>32882.980000000003</v>
      </c>
      <c r="D28" s="70">
        <v>35000</v>
      </c>
      <c r="E28" s="70">
        <v>30785.13</v>
      </c>
      <c r="F28" s="81">
        <v>87.957514285714282</v>
      </c>
      <c r="G28" s="81">
        <v>93.620255828395102</v>
      </c>
    </row>
    <row r="29" spans="1:7">
      <c r="A29" s="60">
        <v>3232</v>
      </c>
      <c r="B29" s="61" t="s">
        <v>1273</v>
      </c>
      <c r="C29" s="70">
        <v>893006.56</v>
      </c>
      <c r="D29" s="70">
        <v>506700</v>
      </c>
      <c r="E29" s="70">
        <v>517394.54</v>
      </c>
      <c r="F29" s="81">
        <v>102.11062561673575</v>
      </c>
      <c r="G29" s="81">
        <v>57.938492635485225</v>
      </c>
    </row>
    <row r="30" spans="1:7">
      <c r="A30" s="60">
        <v>3233</v>
      </c>
      <c r="B30" s="61" t="s">
        <v>1274</v>
      </c>
      <c r="C30" s="70">
        <v>88428.23</v>
      </c>
      <c r="D30" s="70">
        <v>150000</v>
      </c>
      <c r="E30" s="70">
        <v>128617.22</v>
      </c>
      <c r="F30" s="81">
        <v>85.74481333333334</v>
      </c>
      <c r="G30" s="81">
        <v>145.44814478362849</v>
      </c>
    </row>
    <row r="31" spans="1:7">
      <c r="A31" s="60">
        <v>3234</v>
      </c>
      <c r="B31" s="61" t="s">
        <v>1275</v>
      </c>
      <c r="C31" s="70">
        <v>255667.63</v>
      </c>
      <c r="D31" s="70">
        <v>205000</v>
      </c>
      <c r="E31" s="70">
        <v>210722.09</v>
      </c>
      <c r="F31" s="81">
        <v>102.79126341463413</v>
      </c>
      <c r="G31" s="81">
        <v>82.420324387565216</v>
      </c>
    </row>
    <row r="32" spans="1:7">
      <c r="A32" s="60">
        <v>3235</v>
      </c>
      <c r="B32" s="61" t="s">
        <v>1276</v>
      </c>
      <c r="C32" s="70">
        <v>388326.3</v>
      </c>
      <c r="D32" s="70">
        <v>294000</v>
      </c>
      <c r="E32" s="70">
        <v>314917.77</v>
      </c>
      <c r="F32" s="81">
        <v>107.11488775510205</v>
      </c>
      <c r="G32" s="81">
        <v>81.096173501511487</v>
      </c>
    </row>
    <row r="33" spans="1:7">
      <c r="A33" s="60">
        <v>3236</v>
      </c>
      <c r="B33" s="61" t="s">
        <v>1277</v>
      </c>
      <c r="C33" s="70">
        <v>8600</v>
      </c>
      <c r="D33" s="70">
        <v>8000</v>
      </c>
      <c r="E33" s="70">
        <v>8000</v>
      </c>
      <c r="F33" s="81">
        <v>100</v>
      </c>
      <c r="G33" s="81">
        <v>93.023255813953483</v>
      </c>
    </row>
    <row r="34" spans="1:7">
      <c r="A34" s="60">
        <v>3237</v>
      </c>
      <c r="B34" s="61" t="s">
        <v>1278</v>
      </c>
      <c r="C34" s="70">
        <v>719950.74</v>
      </c>
      <c r="D34" s="70">
        <v>635300</v>
      </c>
      <c r="E34" s="70">
        <v>625106.13</v>
      </c>
      <c r="F34" s="81">
        <v>98.395424209035099</v>
      </c>
      <c r="G34" s="81">
        <v>86.826236194993015</v>
      </c>
    </row>
    <row r="35" spans="1:7">
      <c r="A35" s="60">
        <v>3238</v>
      </c>
      <c r="B35" s="61" t="s">
        <v>1279</v>
      </c>
      <c r="C35" s="70">
        <v>70888.45</v>
      </c>
      <c r="D35" s="70">
        <v>65000</v>
      </c>
      <c r="E35" s="70">
        <v>71442.490000000005</v>
      </c>
      <c r="F35" s="81">
        <v>109.91152307692309</v>
      </c>
      <c r="G35" s="81">
        <v>100.78156596737551</v>
      </c>
    </row>
    <row r="36" spans="1:7">
      <c r="A36" s="60">
        <v>3239</v>
      </c>
      <c r="B36" s="61" t="s">
        <v>1280</v>
      </c>
      <c r="C36" s="70">
        <v>62093.560000000005</v>
      </c>
      <c r="D36" s="70">
        <v>150000</v>
      </c>
      <c r="E36" s="70">
        <v>102433.87000000001</v>
      </c>
      <c r="F36" s="81">
        <v>68.289246666666671</v>
      </c>
      <c r="G36" s="81">
        <v>164.96697886222017</v>
      </c>
    </row>
    <row r="37" spans="1:7" s="109" customFormat="1">
      <c r="A37" s="54">
        <v>324</v>
      </c>
      <c r="B37" s="53" t="s">
        <v>1382</v>
      </c>
      <c r="C37" s="69">
        <v>6209.86</v>
      </c>
      <c r="D37" s="69">
        <v>2680</v>
      </c>
      <c r="E37" s="69">
        <v>0</v>
      </c>
      <c r="F37" s="81"/>
      <c r="G37" s="81" t="s">
        <v>1394</v>
      </c>
    </row>
    <row r="38" spans="1:7">
      <c r="A38" s="60">
        <v>3241</v>
      </c>
      <c r="B38" s="61" t="s">
        <v>1382</v>
      </c>
      <c r="C38" s="70">
        <v>6209.86</v>
      </c>
      <c r="D38" s="70">
        <v>2680</v>
      </c>
      <c r="E38" s="70">
        <v>0</v>
      </c>
      <c r="F38" s="81"/>
      <c r="G38" s="81" t="s">
        <v>1394</v>
      </c>
    </row>
    <row r="39" spans="1:7">
      <c r="A39" s="54">
        <v>329</v>
      </c>
      <c r="B39" s="53" t="s">
        <v>1285</v>
      </c>
      <c r="C39" s="69">
        <v>110432.61</v>
      </c>
      <c r="D39" s="69">
        <v>174625</v>
      </c>
      <c r="E39" s="69">
        <v>168508.38</v>
      </c>
      <c r="F39" s="81">
        <v>96.49728274874731</v>
      </c>
      <c r="G39" s="81">
        <v>152.58933027119434</v>
      </c>
    </row>
    <row r="40" spans="1:7">
      <c r="A40" s="60">
        <v>3292</v>
      </c>
      <c r="B40" s="61" t="s">
        <v>1281</v>
      </c>
      <c r="C40" s="70">
        <v>26831.79</v>
      </c>
      <c r="D40" s="70">
        <v>36500</v>
      </c>
      <c r="E40" s="70">
        <v>40882.720000000001</v>
      </c>
      <c r="F40" s="81">
        <v>112.00745205479453</v>
      </c>
      <c r="G40" s="81">
        <v>152.36672618561789</v>
      </c>
    </row>
    <row r="41" spans="1:7">
      <c r="A41" s="60">
        <v>3293</v>
      </c>
      <c r="B41" s="61" t="s">
        <v>1322</v>
      </c>
      <c r="C41" s="70">
        <v>10639</v>
      </c>
      <c r="D41" s="70">
        <v>15500</v>
      </c>
      <c r="E41" s="70">
        <v>7087</v>
      </c>
      <c r="F41" s="81">
        <v>45.722580645161294</v>
      </c>
      <c r="G41" s="81" t="s">
        <v>1394</v>
      </c>
    </row>
    <row r="42" spans="1:7">
      <c r="A42" s="60">
        <v>3294</v>
      </c>
      <c r="B42" s="61" t="s">
        <v>1283</v>
      </c>
      <c r="C42" s="70">
        <v>11981.36</v>
      </c>
      <c r="D42" s="70">
        <v>16000</v>
      </c>
      <c r="E42" s="70">
        <v>14699.61</v>
      </c>
      <c r="F42" s="81">
        <v>91.872562500000001</v>
      </c>
      <c r="G42" s="81">
        <v>122.68732431042886</v>
      </c>
    </row>
    <row r="43" spans="1:7">
      <c r="A43" s="60">
        <v>3295</v>
      </c>
      <c r="B43" s="61" t="s">
        <v>1284</v>
      </c>
      <c r="C43" s="70">
        <v>45624.2</v>
      </c>
      <c r="D43" s="70">
        <v>36625</v>
      </c>
      <c r="E43" s="70">
        <v>36770.29</v>
      </c>
      <c r="F43" s="81">
        <v>100.39669624573379</v>
      </c>
      <c r="G43" s="81">
        <v>80.593829590436656</v>
      </c>
    </row>
    <row r="44" spans="1:7">
      <c r="A44" s="60">
        <v>3296</v>
      </c>
      <c r="B44" s="61" t="s">
        <v>1488</v>
      </c>
      <c r="C44" s="70">
        <v>0</v>
      </c>
      <c r="D44" s="70">
        <v>0</v>
      </c>
      <c r="E44" s="70">
        <v>0</v>
      </c>
      <c r="F44" s="81"/>
      <c r="G44" s="81"/>
    </row>
    <row r="45" spans="1:7">
      <c r="A45" s="60">
        <v>3299</v>
      </c>
      <c r="B45" s="61" t="s">
        <v>1285</v>
      </c>
      <c r="C45" s="70">
        <v>15356.26</v>
      </c>
      <c r="D45" s="70">
        <v>70000</v>
      </c>
      <c r="E45" s="70">
        <v>69068.759999999995</v>
      </c>
      <c r="F45" s="81">
        <v>98.669657142857133</v>
      </c>
      <c r="G45" s="81">
        <v>449.77592200184154</v>
      </c>
    </row>
    <row r="46" spans="1:7">
      <c r="A46" s="54">
        <v>34</v>
      </c>
      <c r="B46" s="53" t="s">
        <v>1375</v>
      </c>
      <c r="C46" s="69">
        <v>19192.650000000005</v>
      </c>
      <c r="D46" s="69">
        <v>20200</v>
      </c>
      <c r="E46" s="69">
        <v>20147.14</v>
      </c>
      <c r="F46" s="81">
        <v>99.738316831683164</v>
      </c>
      <c r="G46" s="81">
        <v>104.97320588871257</v>
      </c>
    </row>
    <row r="47" spans="1:7">
      <c r="A47" s="54">
        <v>343</v>
      </c>
      <c r="B47" s="53" t="s">
        <v>1376</v>
      </c>
      <c r="C47" s="69">
        <v>19192.650000000005</v>
      </c>
      <c r="D47" s="69">
        <v>20200</v>
      </c>
      <c r="E47" s="69">
        <v>20147.14</v>
      </c>
      <c r="F47" s="81">
        <v>99.738316831683164</v>
      </c>
      <c r="G47" s="81">
        <v>104.97320588871257</v>
      </c>
    </row>
    <row r="48" spans="1:7">
      <c r="A48" s="60">
        <v>3431</v>
      </c>
      <c r="B48" s="61" t="s">
        <v>1286</v>
      </c>
      <c r="C48" s="70">
        <v>19121.830000000002</v>
      </c>
      <c r="D48" s="70">
        <v>20000</v>
      </c>
      <c r="E48" s="70">
        <v>20017.71</v>
      </c>
      <c r="F48" s="81">
        <v>100.08854999999998</v>
      </c>
      <c r="G48" s="81">
        <v>104.68511643498555</v>
      </c>
    </row>
    <row r="49" spans="1:7">
      <c r="A49" s="60">
        <v>3432</v>
      </c>
      <c r="B49" s="61" t="s">
        <v>1324</v>
      </c>
      <c r="C49" s="70">
        <v>69.989999999999995</v>
      </c>
      <c r="D49" s="70">
        <v>200</v>
      </c>
      <c r="E49" s="70">
        <v>121.25</v>
      </c>
      <c r="F49" s="81"/>
      <c r="G49" s="81"/>
    </row>
    <row r="50" spans="1:7">
      <c r="A50" s="60">
        <v>3433</v>
      </c>
      <c r="B50" s="61" t="s">
        <v>1467</v>
      </c>
      <c r="C50" s="70">
        <v>0.83</v>
      </c>
      <c r="D50" s="70">
        <v>0</v>
      </c>
      <c r="E50" s="70">
        <v>8.18</v>
      </c>
      <c r="F50" s="81"/>
      <c r="G50" s="81"/>
    </row>
    <row r="51" spans="1:7">
      <c r="A51" s="54">
        <v>37</v>
      </c>
      <c r="B51" s="53" t="s">
        <v>1385</v>
      </c>
      <c r="C51" s="69">
        <v>0</v>
      </c>
      <c r="D51" s="69">
        <v>12000</v>
      </c>
      <c r="E51" s="69">
        <v>1850</v>
      </c>
      <c r="F51" s="81">
        <v>15.416666666666668</v>
      </c>
      <c r="G51" s="81" t="e">
        <v>#DIV/0!</v>
      </c>
    </row>
    <row r="52" spans="1:7">
      <c r="A52" s="54">
        <v>372</v>
      </c>
      <c r="B52" s="53" t="s">
        <v>1681</v>
      </c>
      <c r="C52" s="69">
        <v>0</v>
      </c>
      <c r="D52" s="69">
        <v>12000</v>
      </c>
      <c r="E52" s="69">
        <v>1850</v>
      </c>
      <c r="F52" s="81">
        <v>15.416666666666668</v>
      </c>
      <c r="G52" s="81" t="e">
        <v>#DIV/0!</v>
      </c>
    </row>
    <row r="53" spans="1:7">
      <c r="A53" s="60">
        <v>3721</v>
      </c>
      <c r="B53" s="61" t="s">
        <v>1635</v>
      </c>
      <c r="C53" s="70">
        <v>0</v>
      </c>
      <c r="D53" s="70">
        <v>12000</v>
      </c>
      <c r="E53" s="70">
        <v>1850</v>
      </c>
      <c r="F53" s="81">
        <v>15.416666666666668</v>
      </c>
      <c r="G53" s="81" t="e">
        <v>#DIV/0!</v>
      </c>
    </row>
    <row r="54" spans="1:7">
      <c r="A54" s="54">
        <v>38</v>
      </c>
      <c r="B54" s="53" t="s">
        <v>1663</v>
      </c>
      <c r="C54" s="69">
        <v>0</v>
      </c>
      <c r="D54" s="69">
        <v>0</v>
      </c>
      <c r="E54" s="69">
        <v>10986.25</v>
      </c>
      <c r="F54" s="81" t="e">
        <v>#DIV/0!</v>
      </c>
      <c r="G54" s="81" t="e">
        <v>#DIV/0!</v>
      </c>
    </row>
    <row r="55" spans="1:7">
      <c r="A55" s="54">
        <v>381</v>
      </c>
      <c r="B55" s="53" t="s">
        <v>1664</v>
      </c>
      <c r="C55" s="69">
        <v>0</v>
      </c>
      <c r="D55" s="69">
        <v>0</v>
      </c>
      <c r="E55" s="69">
        <v>10986.25</v>
      </c>
      <c r="F55" s="81" t="e">
        <v>#DIV/0!</v>
      </c>
      <c r="G55" s="81" t="e">
        <v>#DIV/0!</v>
      </c>
    </row>
    <row r="56" spans="1:7">
      <c r="A56" s="60">
        <v>3812</v>
      </c>
      <c r="B56" s="61" t="s">
        <v>1454</v>
      </c>
      <c r="C56" s="70">
        <v>0</v>
      </c>
      <c r="D56" s="70">
        <v>0</v>
      </c>
      <c r="E56" s="70">
        <v>10986.25</v>
      </c>
      <c r="F56" s="81" t="e">
        <v>#DIV/0!</v>
      </c>
      <c r="G56" s="81" t="e">
        <v>#DIV/0!</v>
      </c>
    </row>
    <row r="57" spans="1:7">
      <c r="A57" s="54">
        <v>4</v>
      </c>
      <c r="B57" s="53" t="s">
        <v>1377</v>
      </c>
      <c r="C57" s="69">
        <v>8240</v>
      </c>
      <c r="D57" s="69">
        <v>334500</v>
      </c>
      <c r="E57" s="69">
        <v>1501009.0999999999</v>
      </c>
      <c r="F57" s="69">
        <v>102.91268161434976</v>
      </c>
      <c r="G57" s="69">
        <v>4177.7053398058251</v>
      </c>
    </row>
    <row r="58" spans="1:7">
      <c r="A58" s="54">
        <v>41</v>
      </c>
      <c r="B58" s="53" t="s">
        <v>1387</v>
      </c>
      <c r="C58" s="69">
        <v>0</v>
      </c>
      <c r="D58" s="69">
        <v>0</v>
      </c>
      <c r="E58" s="69">
        <v>1156766.18</v>
      </c>
      <c r="F58" s="81" t="e">
        <v>#DIV/0!</v>
      </c>
      <c r="G58" s="81" t="e">
        <v>#DIV/0!</v>
      </c>
    </row>
    <row r="59" spans="1:7">
      <c r="A59" s="54">
        <v>412</v>
      </c>
      <c r="B59" s="53" t="s">
        <v>1680</v>
      </c>
      <c r="C59" s="69">
        <v>0</v>
      </c>
      <c r="D59" s="69">
        <v>0</v>
      </c>
      <c r="E59" s="69">
        <v>1156766.18</v>
      </c>
      <c r="F59" s="81" t="e">
        <v>#DIV/0!</v>
      </c>
      <c r="G59" s="69" t="e">
        <v>#DIV/0!</v>
      </c>
    </row>
    <row r="60" spans="1:7">
      <c r="A60" s="60">
        <v>4124</v>
      </c>
      <c r="B60" s="61" t="s">
        <v>1662</v>
      </c>
      <c r="C60" s="70">
        <v>0</v>
      </c>
      <c r="D60" s="70">
        <v>0</v>
      </c>
      <c r="E60" s="70">
        <v>1156766.18</v>
      </c>
      <c r="F60" s="81" t="e">
        <v>#DIV/0!</v>
      </c>
      <c r="G60" s="81" t="e">
        <v>#DIV/0!</v>
      </c>
    </row>
    <row r="61" spans="1:7">
      <c r="A61" s="54">
        <v>42</v>
      </c>
      <c r="B61" s="53" t="s">
        <v>1378</v>
      </c>
      <c r="C61" s="69">
        <v>8240</v>
      </c>
      <c r="D61" s="69">
        <v>334500</v>
      </c>
      <c r="E61" s="69">
        <v>344242.92</v>
      </c>
      <c r="F61" s="81">
        <v>102.91268161434976</v>
      </c>
      <c r="G61" s="81">
        <v>4177.7053398058251</v>
      </c>
    </row>
    <row r="62" spans="1:7">
      <c r="A62" s="54">
        <v>422</v>
      </c>
      <c r="B62" s="53" t="s">
        <v>1379</v>
      </c>
      <c r="C62" s="69">
        <v>8240</v>
      </c>
      <c r="D62" s="69">
        <v>334500</v>
      </c>
      <c r="E62" s="69">
        <v>344242.92</v>
      </c>
      <c r="F62" s="81">
        <v>102.91268161434976</v>
      </c>
      <c r="G62" s="69">
        <v>392.95469387755099</v>
      </c>
    </row>
    <row r="63" spans="1:7">
      <c r="A63" s="60">
        <v>4221</v>
      </c>
      <c r="B63" s="61" t="s">
        <v>1287</v>
      </c>
      <c r="C63" s="70">
        <v>7350</v>
      </c>
      <c r="D63" s="70">
        <v>31000</v>
      </c>
      <c r="E63" s="70">
        <v>28882.17</v>
      </c>
      <c r="F63" s="81">
        <v>93.168290322580631</v>
      </c>
      <c r="G63" s="81">
        <v>392.95469387755099</v>
      </c>
    </row>
    <row r="64" spans="1:7">
      <c r="A64" s="60">
        <v>4223</v>
      </c>
      <c r="B64" s="61" t="s">
        <v>1339</v>
      </c>
      <c r="C64" s="70">
        <v>890</v>
      </c>
      <c r="D64" s="70">
        <v>8500</v>
      </c>
      <c r="E64" s="70">
        <v>20600</v>
      </c>
      <c r="F64" s="81"/>
      <c r="G64" s="81"/>
    </row>
    <row r="65" spans="1:10">
      <c r="A65" s="60">
        <v>4224</v>
      </c>
      <c r="B65" s="61" t="s">
        <v>1636</v>
      </c>
      <c r="C65" s="70">
        <v>0</v>
      </c>
      <c r="D65" s="70">
        <v>295000</v>
      </c>
      <c r="E65" s="70">
        <v>294760.75</v>
      </c>
      <c r="F65" s="81"/>
      <c r="G65" s="81"/>
    </row>
    <row r="66" spans="1:10">
      <c r="A66" s="54">
        <v>426</v>
      </c>
      <c r="B66" s="53" t="s">
        <v>1470</v>
      </c>
      <c r="C66" s="69">
        <v>0</v>
      </c>
      <c r="D66" s="69">
        <v>0</v>
      </c>
      <c r="E66" s="69">
        <v>0</v>
      </c>
      <c r="F66" s="81" t="e">
        <v>#DIV/0!</v>
      </c>
      <c r="G66" s="69" t="e">
        <v>#DIV/0!</v>
      </c>
    </row>
    <row r="67" spans="1:10">
      <c r="A67" s="60">
        <v>4262</v>
      </c>
      <c r="B67" s="61" t="s">
        <v>1470</v>
      </c>
      <c r="C67" s="70">
        <v>0</v>
      </c>
      <c r="D67" s="70">
        <v>0</v>
      </c>
      <c r="E67" s="70">
        <v>0</v>
      </c>
      <c r="F67" s="81" t="e">
        <v>#DIV/0!</v>
      </c>
      <c r="G67" s="81" t="e">
        <v>#DIV/0!</v>
      </c>
    </row>
    <row r="68" spans="1:10" s="21" customFormat="1" ht="15" customHeight="1">
      <c r="A68" s="67"/>
      <c r="B68" s="67" t="s">
        <v>1578</v>
      </c>
      <c r="C68" s="72">
        <v>98795</v>
      </c>
      <c r="D68" s="72">
        <v>356258</v>
      </c>
      <c r="E68" s="72">
        <v>269294.26</v>
      </c>
      <c r="F68" s="72" t="e">
        <v>#REF!</v>
      </c>
      <c r="G68" s="72" t="e">
        <v>#REF!</v>
      </c>
    </row>
    <row r="69" spans="1:10" s="21" customFormat="1" ht="15" customHeight="1">
      <c r="A69" s="143">
        <v>3</v>
      </c>
      <c r="B69" s="53" t="s">
        <v>1347</v>
      </c>
      <c r="C69" s="69">
        <v>73532</v>
      </c>
      <c r="D69" s="69">
        <v>279468</v>
      </c>
      <c r="E69" s="69">
        <v>230788.55</v>
      </c>
      <c r="F69" s="69">
        <v>0</v>
      </c>
      <c r="G69" s="69" t="e">
        <v>#REF!</v>
      </c>
    </row>
    <row r="70" spans="1:10" s="21" customFormat="1" ht="15" customHeight="1">
      <c r="A70" s="143">
        <v>31</v>
      </c>
      <c r="B70" s="53" t="s">
        <v>1348</v>
      </c>
      <c r="C70" s="69">
        <v>57246</v>
      </c>
      <c r="D70" s="69">
        <v>112310</v>
      </c>
      <c r="E70" s="69">
        <v>113385.53</v>
      </c>
      <c r="F70" s="69">
        <v>0</v>
      </c>
      <c r="G70" s="69" t="e">
        <v>#REF!</v>
      </c>
    </row>
    <row r="71" spans="1:10" s="21" customFormat="1" ht="15" customHeight="1">
      <c r="A71" s="143">
        <v>311</v>
      </c>
      <c r="B71" s="53" t="s">
        <v>1349</v>
      </c>
      <c r="C71" s="69">
        <v>48816</v>
      </c>
      <c r="D71" s="69">
        <v>96017</v>
      </c>
      <c r="E71" s="69">
        <v>96554.06</v>
      </c>
      <c r="F71" s="69">
        <v>0</v>
      </c>
      <c r="G71" s="69" t="e">
        <v>#REF!</v>
      </c>
    </row>
    <row r="72" spans="1:10" s="21" customFormat="1" ht="15" customHeight="1">
      <c r="A72" s="80">
        <v>3111</v>
      </c>
      <c r="B72" s="79" t="s">
        <v>1438</v>
      </c>
      <c r="C72" s="78">
        <v>48816</v>
      </c>
      <c r="D72" s="78">
        <v>96017</v>
      </c>
      <c r="E72" s="78">
        <v>96554.06</v>
      </c>
      <c r="F72" s="78"/>
      <c r="G72" s="78" t="e">
        <v>#REF!</v>
      </c>
      <c r="J72" s="21" t="s">
        <v>1394</v>
      </c>
    </row>
    <row r="73" spans="1:10" s="21" customFormat="1" ht="15" customHeight="1">
      <c r="A73" s="143">
        <v>312</v>
      </c>
      <c r="B73" s="53" t="s">
        <v>1318</v>
      </c>
      <c r="C73" s="69">
        <v>375</v>
      </c>
      <c r="D73" s="69">
        <v>450</v>
      </c>
      <c r="E73" s="69">
        <v>900</v>
      </c>
      <c r="F73" s="69"/>
      <c r="G73" s="69" t="e">
        <v>#REF!</v>
      </c>
    </row>
    <row r="74" spans="1:10" s="21" customFormat="1" ht="15" customHeight="1">
      <c r="A74" s="80">
        <v>3121</v>
      </c>
      <c r="B74" s="79" t="s">
        <v>1318</v>
      </c>
      <c r="C74" s="78">
        <v>375</v>
      </c>
      <c r="D74" s="78">
        <v>450</v>
      </c>
      <c r="E74" s="78">
        <v>900</v>
      </c>
      <c r="F74" s="78"/>
      <c r="G74" s="78" t="e">
        <v>#REF!</v>
      </c>
    </row>
    <row r="75" spans="1:10" s="21" customFormat="1" ht="15" customHeight="1">
      <c r="A75" s="143">
        <v>313</v>
      </c>
      <c r="B75" s="62" t="s">
        <v>1350</v>
      </c>
      <c r="C75" s="69">
        <v>8055</v>
      </c>
      <c r="D75" s="69">
        <v>15843</v>
      </c>
      <c r="E75" s="69">
        <v>15931.47</v>
      </c>
      <c r="F75" s="69">
        <v>0</v>
      </c>
      <c r="G75" s="69" t="e">
        <v>#REF!</v>
      </c>
    </row>
    <row r="76" spans="1:10" s="21" customFormat="1" ht="15" customHeight="1">
      <c r="A76" s="80">
        <v>3132</v>
      </c>
      <c r="B76" s="79" t="s">
        <v>1388</v>
      </c>
      <c r="C76" s="78">
        <v>8055</v>
      </c>
      <c r="D76" s="78">
        <v>15843</v>
      </c>
      <c r="E76" s="78">
        <v>15931.47</v>
      </c>
      <c r="F76" s="78"/>
      <c r="G76" s="78" t="e">
        <v>#REF!</v>
      </c>
      <c r="J76" s="21" t="s">
        <v>1394</v>
      </c>
    </row>
    <row r="77" spans="1:10" s="21" customFormat="1" ht="15" customHeight="1">
      <c r="A77" s="143">
        <v>32</v>
      </c>
      <c r="B77" s="53" t="s">
        <v>1351</v>
      </c>
      <c r="C77" s="69">
        <v>16286</v>
      </c>
      <c r="D77" s="69">
        <v>93833</v>
      </c>
      <c r="E77" s="69">
        <v>31606.850000000002</v>
      </c>
      <c r="F77" s="69" t="e">
        <v>#REF!</v>
      </c>
      <c r="G77" s="69" t="e">
        <v>#REF!</v>
      </c>
    </row>
    <row r="78" spans="1:10" s="21" customFormat="1" ht="15" customHeight="1">
      <c r="A78" s="143">
        <v>321</v>
      </c>
      <c r="B78" s="53" t="s">
        <v>1352</v>
      </c>
      <c r="C78" s="69">
        <v>11079</v>
      </c>
      <c r="D78" s="69">
        <v>4185</v>
      </c>
      <c r="E78" s="69">
        <v>4257.6400000000003</v>
      </c>
      <c r="F78" s="69">
        <v>1364</v>
      </c>
      <c r="G78" s="69" t="e">
        <v>#REF!</v>
      </c>
    </row>
    <row r="79" spans="1:10" s="21" customFormat="1" ht="15" customHeight="1">
      <c r="A79" s="80">
        <v>3211</v>
      </c>
      <c r="B79" s="79" t="s">
        <v>1264</v>
      </c>
      <c r="C79" s="78">
        <v>1364</v>
      </c>
      <c r="D79" s="78">
        <v>472</v>
      </c>
      <c r="E79" s="78">
        <v>333.97</v>
      </c>
      <c r="F79" s="78"/>
      <c r="G79" s="78" t="e">
        <v>#REF!</v>
      </c>
      <c r="J79" s="21" t="s">
        <v>1394</v>
      </c>
    </row>
    <row r="80" spans="1:10" s="21" customFormat="1" ht="15" customHeight="1">
      <c r="A80" s="80">
        <v>3212</v>
      </c>
      <c r="B80" s="79" t="s">
        <v>1265</v>
      </c>
      <c r="C80" s="78">
        <v>220</v>
      </c>
      <c r="D80" s="78">
        <v>322</v>
      </c>
      <c r="E80" s="78">
        <v>306.36</v>
      </c>
      <c r="F80" s="78">
        <v>1364</v>
      </c>
      <c r="G80" s="78" t="e">
        <v>#REF!</v>
      </c>
    </row>
    <row r="81" spans="1:7" s="21" customFormat="1" ht="15" customHeight="1">
      <c r="A81" s="80">
        <v>3213</v>
      </c>
      <c r="B81" s="79" t="s">
        <v>1266</v>
      </c>
      <c r="C81" s="78">
        <v>9495</v>
      </c>
      <c r="D81" s="78">
        <v>3391</v>
      </c>
      <c r="E81" s="78">
        <v>3617.31</v>
      </c>
      <c r="F81" s="78"/>
      <c r="G81" s="78" t="e">
        <v>#REF!</v>
      </c>
    </row>
    <row r="82" spans="1:7" s="21" customFormat="1" ht="15" customHeight="1">
      <c r="A82" s="143">
        <v>322</v>
      </c>
      <c r="B82" s="53" t="s">
        <v>1373</v>
      </c>
      <c r="C82" s="69">
        <v>0</v>
      </c>
      <c r="D82" s="69">
        <v>0</v>
      </c>
      <c r="E82" s="69">
        <v>0</v>
      </c>
      <c r="F82" s="69">
        <v>0</v>
      </c>
      <c r="G82" s="69" t="e">
        <v>#REF!</v>
      </c>
    </row>
    <row r="83" spans="1:7" s="21" customFormat="1" ht="15" customHeight="1">
      <c r="A83" s="80">
        <v>3221</v>
      </c>
      <c r="B83" s="79" t="s">
        <v>1267</v>
      </c>
      <c r="C83" s="78">
        <v>0</v>
      </c>
      <c r="D83" s="78">
        <v>0</v>
      </c>
      <c r="E83" s="78">
        <v>0</v>
      </c>
      <c r="F83" s="78"/>
      <c r="G83" s="78" t="e">
        <v>#REF!</v>
      </c>
    </row>
    <row r="84" spans="1:7" s="21" customFormat="1" ht="15" customHeight="1">
      <c r="A84" s="80">
        <v>3223</v>
      </c>
      <c r="B84" s="79" t="s">
        <v>1269</v>
      </c>
      <c r="C84" s="78">
        <v>0</v>
      </c>
      <c r="D84" s="78">
        <v>0</v>
      </c>
      <c r="E84" s="78">
        <v>0</v>
      </c>
      <c r="F84" s="78"/>
      <c r="G84" s="78"/>
    </row>
    <row r="85" spans="1:7" s="21" customFormat="1" ht="15" customHeight="1">
      <c r="A85" s="143">
        <v>323</v>
      </c>
      <c r="B85" s="62" t="s">
        <v>1374</v>
      </c>
      <c r="C85" s="69">
        <v>4529</v>
      </c>
      <c r="D85" s="69">
        <v>89371</v>
      </c>
      <c r="E85" s="69">
        <v>26871.760000000002</v>
      </c>
      <c r="F85" s="69" t="e">
        <v>#REF!</v>
      </c>
      <c r="G85" s="69" t="e">
        <v>#REF!</v>
      </c>
    </row>
    <row r="86" spans="1:7" s="21" customFormat="1" ht="15" customHeight="1">
      <c r="A86" s="80">
        <v>3231</v>
      </c>
      <c r="B86" s="79" t="s">
        <v>1272</v>
      </c>
      <c r="C86" s="78">
        <v>23</v>
      </c>
      <c r="D86" s="78">
        <v>0</v>
      </c>
      <c r="E86" s="78">
        <v>0</v>
      </c>
      <c r="F86" s="78"/>
      <c r="G86" s="78" t="e">
        <v>#REF!</v>
      </c>
    </row>
    <row r="87" spans="1:7" s="21" customFormat="1" ht="15" customHeight="1">
      <c r="A87" s="80">
        <v>3232</v>
      </c>
      <c r="B87" s="79" t="s">
        <v>1273</v>
      </c>
      <c r="C87" s="78">
        <v>0</v>
      </c>
      <c r="D87" s="78">
        <v>0</v>
      </c>
      <c r="E87" s="78">
        <v>0</v>
      </c>
      <c r="F87" s="78" t="e">
        <v>#REF!</v>
      </c>
      <c r="G87" s="78" t="e">
        <v>#REF!</v>
      </c>
    </row>
    <row r="88" spans="1:7" s="21" customFormat="1" ht="15" customHeight="1">
      <c r="A88" s="80">
        <v>3233</v>
      </c>
      <c r="B88" s="79" t="s">
        <v>1274</v>
      </c>
      <c r="C88" s="78">
        <v>0</v>
      </c>
      <c r="D88" s="78">
        <v>750</v>
      </c>
      <c r="E88" s="78">
        <v>750</v>
      </c>
      <c r="F88" s="78"/>
      <c r="G88" s="78"/>
    </row>
    <row r="89" spans="1:7" s="21" customFormat="1" ht="15" customHeight="1">
      <c r="A89" s="80">
        <v>3234</v>
      </c>
      <c r="B89" s="79" t="s">
        <v>1275</v>
      </c>
      <c r="C89" s="78">
        <v>0</v>
      </c>
      <c r="D89" s="78">
        <v>0</v>
      </c>
      <c r="E89" s="78">
        <v>0</v>
      </c>
      <c r="F89" s="78"/>
      <c r="G89" s="78" t="e">
        <v>#REF!</v>
      </c>
    </row>
    <row r="90" spans="1:7" s="21" customFormat="1" ht="15" customHeight="1">
      <c r="A90" s="80">
        <v>3235</v>
      </c>
      <c r="B90" s="79" t="s">
        <v>1276</v>
      </c>
      <c r="C90" s="78">
        <v>6</v>
      </c>
      <c r="D90" s="78">
        <v>7311</v>
      </c>
      <c r="E90" s="78">
        <v>7310.25</v>
      </c>
      <c r="F90" s="78" t="e">
        <v>#REF!</v>
      </c>
      <c r="G90" s="78" t="e">
        <v>#REF!</v>
      </c>
    </row>
    <row r="91" spans="1:7" s="21" customFormat="1" ht="15" customHeight="1">
      <c r="A91" s="80">
        <v>3237</v>
      </c>
      <c r="B91" s="79" t="s">
        <v>1278</v>
      </c>
      <c r="C91" s="78">
        <v>4500</v>
      </c>
      <c r="D91" s="78">
        <v>10095</v>
      </c>
      <c r="E91" s="78">
        <v>5313.76</v>
      </c>
      <c r="F91" s="78"/>
      <c r="G91" s="78" t="e">
        <v>#REF!</v>
      </c>
    </row>
    <row r="92" spans="1:7" s="21" customFormat="1" ht="15" customHeight="1">
      <c r="A92" s="80">
        <v>3238</v>
      </c>
      <c r="B92" s="79" t="s">
        <v>1279</v>
      </c>
      <c r="C92" s="78">
        <v>0</v>
      </c>
      <c r="D92" s="78">
        <v>70450</v>
      </c>
      <c r="E92" s="78">
        <v>12747.75</v>
      </c>
      <c r="F92" s="78"/>
      <c r="G92" s="78"/>
    </row>
    <row r="93" spans="1:7" s="21" customFormat="1" ht="15" customHeight="1">
      <c r="A93" s="80">
        <v>3239</v>
      </c>
      <c r="B93" s="79" t="s">
        <v>1280</v>
      </c>
      <c r="C93" s="78">
        <v>0</v>
      </c>
      <c r="D93" s="78">
        <v>765</v>
      </c>
      <c r="E93" s="78">
        <v>750</v>
      </c>
      <c r="F93" s="78"/>
      <c r="G93" s="78"/>
    </row>
    <row r="94" spans="1:7" s="21" customFormat="1" ht="15" customHeight="1">
      <c r="A94" s="143">
        <v>329</v>
      </c>
      <c r="B94" s="53" t="s">
        <v>1285</v>
      </c>
      <c r="C94" s="69">
        <v>678</v>
      </c>
      <c r="D94" s="69">
        <v>277</v>
      </c>
      <c r="E94" s="69">
        <v>477.45</v>
      </c>
      <c r="F94" s="69">
        <v>0</v>
      </c>
      <c r="G94" s="69" t="e">
        <v>#REF!</v>
      </c>
    </row>
    <row r="95" spans="1:7" s="21" customFormat="1" ht="15" customHeight="1">
      <c r="A95" s="80">
        <v>3293</v>
      </c>
      <c r="B95" s="79" t="s">
        <v>1322</v>
      </c>
      <c r="C95" s="78">
        <v>678</v>
      </c>
      <c r="D95" s="78">
        <v>277</v>
      </c>
      <c r="E95" s="78">
        <v>462.45</v>
      </c>
      <c r="F95" s="78"/>
      <c r="G95" s="78" t="e">
        <v>#REF!</v>
      </c>
    </row>
    <row r="96" spans="1:7" s="21" customFormat="1" ht="15" customHeight="1">
      <c r="A96" s="80">
        <v>3299</v>
      </c>
      <c r="B96" s="79" t="s">
        <v>1285</v>
      </c>
      <c r="C96" s="78">
        <v>0</v>
      </c>
      <c r="D96" s="78">
        <v>0</v>
      </c>
      <c r="E96" s="78">
        <v>15</v>
      </c>
      <c r="F96" s="78"/>
      <c r="G96" s="78"/>
    </row>
    <row r="97" spans="1:7" s="171" customFormat="1" ht="15" customHeight="1">
      <c r="A97" s="143">
        <v>35</v>
      </c>
      <c r="B97" s="144" t="s">
        <v>1682</v>
      </c>
      <c r="C97" s="69">
        <v>0</v>
      </c>
      <c r="D97" s="69">
        <v>36850</v>
      </c>
      <c r="E97" s="69">
        <v>41926.300000000003</v>
      </c>
      <c r="F97" s="69"/>
      <c r="G97" s="69"/>
    </row>
    <row r="98" spans="1:7" s="171" customFormat="1" ht="15" customHeight="1">
      <c r="A98" s="143">
        <v>353</v>
      </c>
      <c r="B98" s="144" t="s">
        <v>1673</v>
      </c>
      <c r="C98" s="69">
        <v>0</v>
      </c>
      <c r="D98" s="69">
        <v>36850</v>
      </c>
      <c r="E98" s="69">
        <v>41926.300000000003</v>
      </c>
      <c r="F98" s="69"/>
      <c r="G98" s="69"/>
    </row>
    <row r="99" spans="1:7" s="21" customFormat="1" ht="15" customHeight="1">
      <c r="A99" s="80">
        <v>3531</v>
      </c>
      <c r="B99" s="79" t="s">
        <v>1673</v>
      </c>
      <c r="C99" s="78">
        <v>0</v>
      </c>
      <c r="D99" s="78">
        <v>36850</v>
      </c>
      <c r="E99" s="78">
        <v>41926.300000000003</v>
      </c>
      <c r="F99" s="78"/>
      <c r="G99" s="78"/>
    </row>
    <row r="100" spans="1:7" s="171" customFormat="1" ht="15" customHeight="1">
      <c r="A100" s="143">
        <v>36</v>
      </c>
      <c r="B100" s="144" t="s">
        <v>1431</v>
      </c>
      <c r="C100" s="69">
        <v>0</v>
      </c>
      <c r="D100" s="69">
        <v>30748</v>
      </c>
      <c r="E100" s="69">
        <v>37945.1</v>
      </c>
      <c r="F100" s="69"/>
      <c r="G100" s="69"/>
    </row>
    <row r="101" spans="1:7" s="171" customFormat="1" ht="15" customHeight="1">
      <c r="A101" s="143">
        <v>369</v>
      </c>
      <c r="B101" s="144" t="s">
        <v>1326</v>
      </c>
      <c r="C101" s="69">
        <v>0</v>
      </c>
      <c r="D101" s="69">
        <v>30748</v>
      </c>
      <c r="E101" s="69">
        <v>37945.1</v>
      </c>
      <c r="F101" s="69"/>
      <c r="G101" s="69"/>
    </row>
    <row r="102" spans="1:7" s="21" customFormat="1" ht="15" customHeight="1">
      <c r="A102" s="80">
        <v>3691</v>
      </c>
      <c r="B102" s="79" t="s">
        <v>1326</v>
      </c>
      <c r="C102" s="78">
        <v>0</v>
      </c>
      <c r="D102" s="78">
        <v>30748</v>
      </c>
      <c r="E102" s="78">
        <v>37945.1</v>
      </c>
      <c r="F102" s="78"/>
      <c r="G102" s="78"/>
    </row>
    <row r="103" spans="1:7" s="171" customFormat="1" ht="15" customHeight="1">
      <c r="A103" s="143">
        <v>38</v>
      </c>
      <c r="B103" s="144" t="s">
        <v>1384</v>
      </c>
      <c r="C103" s="69">
        <v>0</v>
      </c>
      <c r="D103" s="69">
        <v>5727</v>
      </c>
      <c r="E103" s="69">
        <v>5924.77</v>
      </c>
      <c r="F103" s="69"/>
      <c r="G103" s="69"/>
    </row>
    <row r="104" spans="1:7" s="171" customFormat="1" ht="15" customHeight="1">
      <c r="A104" s="143">
        <v>381</v>
      </c>
      <c r="B104" s="144" t="s">
        <v>1370</v>
      </c>
      <c r="C104" s="69">
        <v>0</v>
      </c>
      <c r="D104" s="69">
        <v>5727</v>
      </c>
      <c r="E104" s="69">
        <v>5924.77</v>
      </c>
      <c r="F104" s="69"/>
      <c r="G104" s="69"/>
    </row>
    <row r="105" spans="1:7" s="21" customFormat="1" ht="15" customHeight="1">
      <c r="A105" s="80">
        <v>3813</v>
      </c>
      <c r="B105" s="79" t="s">
        <v>1337</v>
      </c>
      <c r="C105" s="78">
        <v>0</v>
      </c>
      <c r="D105" s="78">
        <v>5727</v>
      </c>
      <c r="E105" s="78">
        <v>5924.77</v>
      </c>
      <c r="F105" s="78"/>
      <c r="G105" s="78"/>
    </row>
    <row r="106" spans="1:7" s="21" customFormat="1" ht="15" customHeight="1">
      <c r="A106" s="143">
        <v>4</v>
      </c>
      <c r="B106" s="53" t="s">
        <v>1377</v>
      </c>
      <c r="C106" s="69">
        <v>25263</v>
      </c>
      <c r="D106" s="69">
        <v>76790</v>
      </c>
      <c r="E106" s="69">
        <v>38505.71</v>
      </c>
      <c r="F106" s="69" t="e">
        <v>#REF!</v>
      </c>
      <c r="G106" s="69">
        <v>357.68</v>
      </c>
    </row>
    <row r="107" spans="1:7" s="21" customFormat="1" ht="15" customHeight="1">
      <c r="A107" s="143">
        <v>42</v>
      </c>
      <c r="B107" s="53" t="s">
        <v>1378</v>
      </c>
      <c r="C107" s="69">
        <v>25263</v>
      </c>
      <c r="D107" s="69">
        <v>76790</v>
      </c>
      <c r="E107" s="69">
        <v>38505.71</v>
      </c>
      <c r="F107" s="69" t="e">
        <v>#REF!</v>
      </c>
      <c r="G107" s="69">
        <v>357.68</v>
      </c>
    </row>
    <row r="108" spans="1:7" s="21" customFormat="1" ht="15" customHeight="1">
      <c r="A108" s="143">
        <v>422</v>
      </c>
      <c r="B108" s="53" t="s">
        <v>1379</v>
      </c>
      <c r="C108" s="69">
        <v>25263</v>
      </c>
      <c r="D108" s="69">
        <v>22415</v>
      </c>
      <c r="E108" s="69">
        <v>17931.71</v>
      </c>
      <c r="F108" s="69" t="e">
        <v>#REF!</v>
      </c>
      <c r="G108" s="69">
        <v>357.68</v>
      </c>
    </row>
    <row r="109" spans="1:7" s="21" customFormat="1" ht="15" customHeight="1">
      <c r="A109" s="80">
        <v>4221</v>
      </c>
      <c r="B109" s="79" t="s">
        <v>1287</v>
      </c>
      <c r="C109" s="78">
        <v>25263</v>
      </c>
      <c r="D109" s="78">
        <v>0</v>
      </c>
      <c r="E109" s="78">
        <v>0</v>
      </c>
      <c r="F109" s="78" t="e">
        <v>#REF!</v>
      </c>
      <c r="G109" s="78">
        <v>357.68</v>
      </c>
    </row>
    <row r="110" spans="1:7" s="21" customFormat="1" ht="15" customHeight="1">
      <c r="A110" s="80">
        <v>4224</v>
      </c>
      <c r="B110" s="79" t="s">
        <v>1340</v>
      </c>
      <c r="C110" s="78">
        <v>0</v>
      </c>
      <c r="D110" s="78">
        <v>22415</v>
      </c>
      <c r="E110" s="78">
        <v>17931.71</v>
      </c>
      <c r="F110" s="78"/>
      <c r="G110" s="78"/>
    </row>
    <row r="111" spans="1:7" s="171" customFormat="1" ht="15" customHeight="1">
      <c r="A111" s="143">
        <v>426</v>
      </c>
      <c r="B111" s="144" t="s">
        <v>1470</v>
      </c>
      <c r="C111" s="69">
        <v>0</v>
      </c>
      <c r="D111" s="69">
        <v>54375</v>
      </c>
      <c r="E111" s="69">
        <v>20574</v>
      </c>
      <c r="F111" s="69">
        <v>0</v>
      </c>
      <c r="G111" s="69"/>
    </row>
    <row r="112" spans="1:7" s="21" customFormat="1" ht="15" customHeight="1">
      <c r="A112" s="80">
        <v>4262</v>
      </c>
      <c r="B112" s="79" t="s">
        <v>1470</v>
      </c>
      <c r="C112" s="78">
        <v>0</v>
      </c>
      <c r="D112" s="78">
        <v>54375</v>
      </c>
      <c r="E112" s="78">
        <v>20574</v>
      </c>
      <c r="F112" s="78"/>
      <c r="G112" s="78"/>
    </row>
    <row r="113" spans="1:7">
      <c r="A113" s="67"/>
      <c r="B113" s="67" t="s">
        <v>1263</v>
      </c>
      <c r="C113" s="68">
        <v>7295683.6400000006</v>
      </c>
      <c r="D113" s="68">
        <v>5798136</v>
      </c>
      <c r="E113" s="68">
        <v>5476651.8199999994</v>
      </c>
      <c r="F113" s="90">
        <v>94.455387386566983</v>
      </c>
      <c r="G113" s="90">
        <v>75.067013459481629</v>
      </c>
    </row>
    <row r="114" spans="1:7">
      <c r="A114" s="54">
        <v>3</v>
      </c>
      <c r="B114" s="53" t="s">
        <v>1390</v>
      </c>
      <c r="C114" s="69">
        <v>6591150.8300000001</v>
      </c>
      <c r="D114" s="69">
        <v>5297136</v>
      </c>
      <c r="E114" s="69">
        <v>5455628.0699999994</v>
      </c>
      <c r="F114" s="81">
        <v>102.99203324211422</v>
      </c>
      <c r="G114" s="81">
        <v>82.772010696044092</v>
      </c>
    </row>
    <row r="115" spans="1:7">
      <c r="A115" s="54">
        <v>31</v>
      </c>
      <c r="B115" s="53" t="s">
        <v>1348</v>
      </c>
      <c r="C115" s="69">
        <v>2914485.43</v>
      </c>
      <c r="D115" s="69">
        <v>2579360</v>
      </c>
      <c r="E115" s="69">
        <v>2861033.03</v>
      </c>
      <c r="F115" s="81">
        <v>110.92026820606662</v>
      </c>
      <c r="G115" s="81">
        <v>98.165974705181483</v>
      </c>
    </row>
    <row r="116" spans="1:7">
      <c r="A116" s="54">
        <v>311</v>
      </c>
      <c r="B116" s="53" t="s">
        <v>1317</v>
      </c>
      <c r="C116" s="69">
        <v>2158960.06</v>
      </c>
      <c r="D116" s="69">
        <v>1544593</v>
      </c>
      <c r="E116" s="69">
        <v>1762626.13</v>
      </c>
      <c r="F116" s="81">
        <v>114.11589525525494</v>
      </c>
      <c r="G116" s="81">
        <v>81.642368594813192</v>
      </c>
    </row>
    <row r="117" spans="1:7">
      <c r="A117" s="60">
        <v>3111</v>
      </c>
      <c r="B117" s="61" t="s">
        <v>1317</v>
      </c>
      <c r="C117" s="70">
        <v>2151631.17</v>
      </c>
      <c r="D117" s="70">
        <v>1539593</v>
      </c>
      <c r="E117" s="70">
        <v>1760959.64</v>
      </c>
      <c r="F117" s="81">
        <v>114.37825711080785</v>
      </c>
      <c r="G117" s="81">
        <v>81.843006578120907</v>
      </c>
    </row>
    <row r="118" spans="1:7">
      <c r="A118" s="60">
        <v>3112</v>
      </c>
      <c r="B118" s="61" t="s">
        <v>1466</v>
      </c>
      <c r="C118" s="70">
        <v>7328.89</v>
      </c>
      <c r="D118" s="70">
        <v>5000</v>
      </c>
      <c r="E118" s="70">
        <v>1666.49</v>
      </c>
      <c r="F118" s="81"/>
      <c r="G118" s="81"/>
    </row>
    <row r="119" spans="1:7">
      <c r="A119" s="54">
        <v>312</v>
      </c>
      <c r="B119" s="53" t="s">
        <v>1318</v>
      </c>
      <c r="C119" s="69">
        <v>399234.12</v>
      </c>
      <c r="D119" s="69">
        <v>790000</v>
      </c>
      <c r="E119" s="69">
        <v>807848.6</v>
      </c>
      <c r="F119" s="81">
        <v>102.25931645569619</v>
      </c>
      <c r="G119" s="81">
        <v>202.34958875759418</v>
      </c>
    </row>
    <row r="120" spans="1:7">
      <c r="A120" s="60">
        <v>3121</v>
      </c>
      <c r="B120" s="61" t="s">
        <v>1318</v>
      </c>
      <c r="C120" s="70">
        <v>399234.12</v>
      </c>
      <c r="D120" s="70">
        <v>790000</v>
      </c>
      <c r="E120" s="70">
        <v>807848.6</v>
      </c>
      <c r="F120" s="81">
        <v>102.25931645569619</v>
      </c>
      <c r="G120" s="81">
        <v>202.34958875759418</v>
      </c>
    </row>
    <row r="121" spans="1:7">
      <c r="A121" s="54">
        <v>313</v>
      </c>
      <c r="B121" s="62" t="s">
        <v>1350</v>
      </c>
      <c r="C121" s="69">
        <v>356291.25</v>
      </c>
      <c r="D121" s="69">
        <v>244767</v>
      </c>
      <c r="E121" s="69">
        <v>290558.29999999993</v>
      </c>
      <c r="F121" s="81">
        <v>118.70811833294519</v>
      </c>
      <c r="G121" s="81">
        <v>81.55078183929578</v>
      </c>
    </row>
    <row r="122" spans="1:7">
      <c r="A122" s="60">
        <v>3132</v>
      </c>
      <c r="B122" s="61" t="s">
        <v>1388</v>
      </c>
      <c r="C122" s="70">
        <v>353201.51</v>
      </c>
      <c r="D122" s="70">
        <v>244767</v>
      </c>
      <c r="E122" s="70">
        <v>290558.29999999993</v>
      </c>
      <c r="F122" s="81">
        <v>118.70811833294519</v>
      </c>
      <c r="G122" s="81">
        <v>82.264172653168984</v>
      </c>
    </row>
    <row r="123" spans="1:7">
      <c r="A123" s="60">
        <v>3133</v>
      </c>
      <c r="B123" s="123" t="s">
        <v>1389</v>
      </c>
      <c r="C123" s="70">
        <v>3089.7400000000002</v>
      </c>
      <c r="D123" s="70">
        <v>0</v>
      </c>
      <c r="E123" s="70">
        <v>0</v>
      </c>
      <c r="F123" s="81" t="e">
        <v>#DIV/0!</v>
      </c>
      <c r="G123" s="81">
        <v>0</v>
      </c>
    </row>
    <row r="124" spans="1:7">
      <c r="A124" s="54">
        <v>32</v>
      </c>
      <c r="B124" s="53" t="s">
        <v>1351</v>
      </c>
      <c r="C124" s="69">
        <v>3551043.8899999997</v>
      </c>
      <c r="D124" s="69">
        <v>2572776</v>
      </c>
      <c r="E124" s="69">
        <v>2466781.17</v>
      </c>
      <c r="F124" s="81">
        <v>95.880137641209345</v>
      </c>
      <c r="G124" s="81">
        <v>69.466366691401277</v>
      </c>
    </row>
    <row r="125" spans="1:7">
      <c r="A125" s="54">
        <v>321</v>
      </c>
      <c r="B125" s="53" t="s">
        <v>1352</v>
      </c>
      <c r="C125" s="69">
        <v>219592.00999999998</v>
      </c>
      <c r="D125" s="69">
        <v>91826</v>
      </c>
      <c r="E125" s="69">
        <v>56275.97</v>
      </c>
      <c r="F125" s="81">
        <v>61.285442031668595</v>
      </c>
      <c r="G125" s="81">
        <v>25.627512585726599</v>
      </c>
    </row>
    <row r="126" spans="1:7">
      <c r="A126" s="60">
        <v>3211</v>
      </c>
      <c r="B126" s="61" t="s">
        <v>1264</v>
      </c>
      <c r="C126" s="70">
        <v>185991.69</v>
      </c>
      <c r="D126" s="70">
        <v>58000</v>
      </c>
      <c r="E126" s="70">
        <v>32505.77</v>
      </c>
      <c r="F126" s="81">
        <v>56.044431034482756</v>
      </c>
      <c r="G126" s="81">
        <v>17.477001257421769</v>
      </c>
    </row>
    <row r="127" spans="1:7" ht="17.25" customHeight="1">
      <c r="A127" s="60">
        <v>3212</v>
      </c>
      <c r="B127" s="123" t="s">
        <v>1265</v>
      </c>
      <c r="C127" s="70">
        <v>6328.05</v>
      </c>
      <c r="D127" s="70">
        <v>32826</v>
      </c>
      <c r="E127" s="70">
        <v>23662.199999999997</v>
      </c>
      <c r="F127" s="81">
        <v>72.08371412904404</v>
      </c>
      <c r="G127" s="81">
        <v>373.92561689620021</v>
      </c>
    </row>
    <row r="128" spans="1:7">
      <c r="A128" s="60">
        <v>3213</v>
      </c>
      <c r="B128" s="61" t="s">
        <v>1319</v>
      </c>
      <c r="C128" s="70">
        <v>27272.27</v>
      </c>
      <c r="D128" s="70">
        <v>0</v>
      </c>
      <c r="E128" s="70">
        <v>0</v>
      </c>
      <c r="F128" s="81" t="e">
        <v>#DIV/0!</v>
      </c>
      <c r="G128" s="81">
        <v>0</v>
      </c>
    </row>
    <row r="129" spans="1:7">
      <c r="A129" s="60">
        <v>3214</v>
      </c>
      <c r="B129" s="61" t="s">
        <v>1632</v>
      </c>
      <c r="C129" s="70">
        <v>0</v>
      </c>
      <c r="D129" s="70">
        <v>1000</v>
      </c>
      <c r="E129" s="70">
        <v>108</v>
      </c>
      <c r="F129" s="81"/>
      <c r="G129" s="81"/>
    </row>
    <row r="130" spans="1:7">
      <c r="A130" s="54">
        <v>322</v>
      </c>
      <c r="B130" s="53" t="s">
        <v>1373</v>
      </c>
      <c r="C130" s="69">
        <v>17393.650000000001</v>
      </c>
      <c r="D130" s="69">
        <v>19500</v>
      </c>
      <c r="E130" s="69">
        <v>18594.18</v>
      </c>
      <c r="F130" s="81">
        <v>95.354769230769236</v>
      </c>
      <c r="G130" s="81">
        <v>106.90211657702666</v>
      </c>
    </row>
    <row r="131" spans="1:7">
      <c r="A131" s="60">
        <v>3221</v>
      </c>
      <c r="B131" s="61" t="s">
        <v>1267</v>
      </c>
      <c r="C131" s="70">
        <v>5683.4500000000007</v>
      </c>
      <c r="D131" s="70">
        <v>2500</v>
      </c>
      <c r="E131" s="70">
        <v>777.16000000000008</v>
      </c>
      <c r="F131" s="81">
        <v>31.086400000000005</v>
      </c>
      <c r="G131" s="81">
        <v>13.674088801696152</v>
      </c>
    </row>
    <row r="132" spans="1:7">
      <c r="A132" s="60">
        <v>3222</v>
      </c>
      <c r="B132" s="61" t="s">
        <v>1268</v>
      </c>
      <c r="C132" s="70">
        <v>646.6</v>
      </c>
      <c r="D132" s="70">
        <v>8000</v>
      </c>
      <c r="E132" s="70">
        <v>5164.88</v>
      </c>
      <c r="F132" s="81" t="s">
        <v>1394</v>
      </c>
      <c r="G132" s="81">
        <v>798.77513145685123</v>
      </c>
    </row>
    <row r="133" spans="1:7">
      <c r="A133" s="60">
        <v>3223</v>
      </c>
      <c r="B133" s="61" t="s">
        <v>1269</v>
      </c>
      <c r="C133" s="70">
        <v>10943.6</v>
      </c>
      <c r="D133" s="70">
        <v>7000</v>
      </c>
      <c r="E133" s="70">
        <v>11827.14</v>
      </c>
      <c r="F133" s="81">
        <v>168.95914285714284</v>
      </c>
      <c r="G133" s="81">
        <v>108.07357725063049</v>
      </c>
    </row>
    <row r="134" spans="1:7" ht="15.75" customHeight="1">
      <c r="A134" s="60">
        <v>3224</v>
      </c>
      <c r="B134" s="123" t="s">
        <v>1270</v>
      </c>
      <c r="C134" s="70">
        <v>0</v>
      </c>
      <c r="D134" s="70">
        <v>2000</v>
      </c>
      <c r="E134" s="70">
        <v>825</v>
      </c>
      <c r="F134" s="81" t="s">
        <v>1394</v>
      </c>
      <c r="G134" s="81" t="e">
        <v>#DIV/0!</v>
      </c>
    </row>
    <row r="135" spans="1:7">
      <c r="A135" s="60">
        <v>3227</v>
      </c>
      <c r="B135" s="123" t="s">
        <v>1335</v>
      </c>
      <c r="C135" s="70">
        <v>120</v>
      </c>
      <c r="D135" s="70">
        <v>0</v>
      </c>
      <c r="E135" s="70">
        <v>0</v>
      </c>
      <c r="F135" s="81"/>
      <c r="G135" s="81"/>
    </row>
    <row r="136" spans="1:7">
      <c r="A136" s="54">
        <v>323</v>
      </c>
      <c r="B136" s="62" t="s">
        <v>1374</v>
      </c>
      <c r="C136" s="69">
        <v>3047699.9699999997</v>
      </c>
      <c r="D136" s="69">
        <v>2348450</v>
      </c>
      <c r="E136" s="69">
        <v>2311373.75</v>
      </c>
      <c r="F136" s="81">
        <v>98.421245928165391</v>
      </c>
      <c r="G136" s="81">
        <v>75.83993742008667</v>
      </c>
    </row>
    <row r="137" spans="1:7">
      <c r="A137" s="60">
        <v>3231</v>
      </c>
      <c r="B137" s="61" t="s">
        <v>1272</v>
      </c>
      <c r="C137" s="70">
        <v>11263.11</v>
      </c>
      <c r="D137" s="70">
        <v>6000</v>
      </c>
      <c r="E137" s="70">
        <v>1872.75</v>
      </c>
      <c r="F137" s="81">
        <v>31.212499999999999</v>
      </c>
      <c r="G137" s="81">
        <v>16.627290331000939</v>
      </c>
    </row>
    <row r="138" spans="1:7">
      <c r="A138" s="60">
        <v>3232</v>
      </c>
      <c r="B138" s="61" t="s">
        <v>1273</v>
      </c>
      <c r="C138" s="70">
        <v>3062.5</v>
      </c>
      <c r="D138" s="70">
        <v>0</v>
      </c>
      <c r="E138" s="70">
        <v>77450</v>
      </c>
      <c r="F138" s="81" t="e">
        <v>#DIV/0!</v>
      </c>
      <c r="G138" s="81">
        <v>2528.9795918367345</v>
      </c>
    </row>
    <row r="139" spans="1:7">
      <c r="A139" s="60">
        <v>3233</v>
      </c>
      <c r="B139" s="61" t="s">
        <v>1274</v>
      </c>
      <c r="C139" s="70">
        <v>23612.5</v>
      </c>
      <c r="D139" s="70">
        <v>0</v>
      </c>
      <c r="E139" s="70">
        <v>5250</v>
      </c>
      <c r="F139" s="81" t="e">
        <v>#DIV/0!</v>
      </c>
      <c r="G139" s="81">
        <v>22.23398623610376</v>
      </c>
    </row>
    <row r="140" spans="1:7">
      <c r="A140" s="60">
        <v>3234</v>
      </c>
      <c r="B140" s="61" t="s">
        <v>1275</v>
      </c>
      <c r="C140" s="70">
        <v>0</v>
      </c>
      <c r="D140" s="70">
        <v>0</v>
      </c>
      <c r="E140" s="70">
        <v>0</v>
      </c>
      <c r="F140" s="81" t="s">
        <v>1394</v>
      </c>
      <c r="G140" s="81" t="e">
        <v>#DIV/0!</v>
      </c>
    </row>
    <row r="141" spans="1:7">
      <c r="A141" s="60">
        <v>3235</v>
      </c>
      <c r="B141" s="61" t="s">
        <v>1276</v>
      </c>
      <c r="C141" s="70">
        <v>49590.09</v>
      </c>
      <c r="D141" s="70">
        <v>101000</v>
      </c>
      <c r="E141" s="70">
        <v>110862.5</v>
      </c>
      <c r="F141" s="81">
        <v>109.76485148514851</v>
      </c>
      <c r="G141" s="81">
        <v>223.55777132084253</v>
      </c>
    </row>
    <row r="142" spans="1:7">
      <c r="A142" s="60">
        <v>3236</v>
      </c>
      <c r="B142" s="61" t="s">
        <v>1277</v>
      </c>
      <c r="C142" s="70">
        <v>1400</v>
      </c>
      <c r="D142" s="70">
        <v>20450</v>
      </c>
      <c r="E142" s="70">
        <v>20675</v>
      </c>
      <c r="F142" s="81" t="s">
        <v>1394</v>
      </c>
      <c r="G142" s="81">
        <v>1476.7857142857142</v>
      </c>
    </row>
    <row r="143" spans="1:7">
      <c r="A143" s="60">
        <v>3237</v>
      </c>
      <c r="B143" s="61" t="s">
        <v>1278</v>
      </c>
      <c r="C143" s="70">
        <v>2919518.8899999997</v>
      </c>
      <c r="D143" s="70">
        <v>2170000</v>
      </c>
      <c r="E143" s="70">
        <v>2084518.7499999998</v>
      </c>
      <c r="F143" s="81">
        <v>96.060771889400911</v>
      </c>
      <c r="G143" s="81">
        <v>71.399392452637983</v>
      </c>
    </row>
    <row r="144" spans="1:7">
      <c r="A144" s="60">
        <v>3238</v>
      </c>
      <c r="B144" s="61" t="s">
        <v>1279</v>
      </c>
      <c r="C144" s="70">
        <v>0</v>
      </c>
      <c r="D144" s="70">
        <v>0</v>
      </c>
      <c r="E144" s="70">
        <v>0</v>
      </c>
      <c r="F144" s="81" t="e">
        <v>#DIV/0!</v>
      </c>
      <c r="G144" s="81" t="s">
        <v>1394</v>
      </c>
    </row>
    <row r="145" spans="1:7">
      <c r="A145" s="60">
        <v>3239</v>
      </c>
      <c r="B145" s="61" t="s">
        <v>1280</v>
      </c>
      <c r="C145" s="70">
        <v>39252.879999999997</v>
      </c>
      <c r="D145" s="70">
        <v>51000</v>
      </c>
      <c r="E145" s="70">
        <v>10744.75</v>
      </c>
      <c r="F145" s="81">
        <v>21.068137254901963</v>
      </c>
      <c r="G145" s="81">
        <v>27.373150708941612</v>
      </c>
    </row>
    <row r="146" spans="1:7">
      <c r="A146" s="54">
        <v>324</v>
      </c>
      <c r="B146" s="53" t="s">
        <v>1382</v>
      </c>
      <c r="C146" s="69">
        <v>13860.34</v>
      </c>
      <c r="D146" s="69">
        <v>1000</v>
      </c>
      <c r="E146" s="69">
        <v>846</v>
      </c>
      <c r="F146" s="81">
        <v>84.6</v>
      </c>
      <c r="G146" s="81">
        <v>6.1037463727441033</v>
      </c>
    </row>
    <row r="147" spans="1:7">
      <c r="A147" s="60">
        <v>3241</v>
      </c>
      <c r="B147" s="61" t="s">
        <v>1321</v>
      </c>
      <c r="C147" s="70">
        <v>13860.34</v>
      </c>
      <c r="D147" s="70">
        <v>1000</v>
      </c>
      <c r="E147" s="70">
        <v>846</v>
      </c>
      <c r="F147" s="81">
        <v>84.6</v>
      </c>
      <c r="G147" s="81">
        <v>6.1037463727441033</v>
      </c>
    </row>
    <row r="148" spans="1:7">
      <c r="A148" s="54">
        <v>329</v>
      </c>
      <c r="B148" s="53" t="s">
        <v>1285</v>
      </c>
      <c r="C148" s="69">
        <v>252497.91999999998</v>
      </c>
      <c r="D148" s="69">
        <v>112000</v>
      </c>
      <c r="E148" s="69">
        <v>79691.27</v>
      </c>
      <c r="F148" s="81">
        <v>71.152919642857142</v>
      </c>
      <c r="G148" s="81">
        <v>31.561158998854332</v>
      </c>
    </row>
    <row r="149" spans="1:7">
      <c r="A149" s="60">
        <v>3292</v>
      </c>
      <c r="B149" s="61" t="s">
        <v>1281</v>
      </c>
      <c r="C149" s="70">
        <v>0</v>
      </c>
      <c r="D149" s="70">
        <v>0</v>
      </c>
      <c r="E149" s="70">
        <v>0</v>
      </c>
      <c r="F149" s="81" t="s">
        <v>1394</v>
      </c>
      <c r="G149" s="81" t="e">
        <v>#DIV/0!</v>
      </c>
    </row>
    <row r="150" spans="1:7">
      <c r="A150" s="60">
        <v>3293</v>
      </c>
      <c r="B150" s="61" t="s">
        <v>1322</v>
      </c>
      <c r="C150" s="70">
        <v>227663.19999999998</v>
      </c>
      <c r="D150" s="70">
        <v>80000</v>
      </c>
      <c r="E150" s="70">
        <v>65511.25</v>
      </c>
      <c r="F150" s="81">
        <v>81.889062499999994</v>
      </c>
      <c r="G150" s="81">
        <v>28.775511369426415</v>
      </c>
    </row>
    <row r="151" spans="1:7">
      <c r="A151" s="60">
        <v>3294</v>
      </c>
      <c r="B151" s="61" t="s">
        <v>1283</v>
      </c>
      <c r="C151" s="70">
        <v>0</v>
      </c>
      <c r="D151" s="70">
        <v>0</v>
      </c>
      <c r="E151" s="70">
        <v>0</v>
      </c>
      <c r="F151" s="81" t="e">
        <v>#DIV/0!</v>
      </c>
      <c r="G151" s="81" t="e">
        <v>#DIV/0!</v>
      </c>
    </row>
    <row r="152" spans="1:7">
      <c r="A152" s="60">
        <v>3295</v>
      </c>
      <c r="B152" s="61" t="s">
        <v>1284</v>
      </c>
      <c r="C152" s="70">
        <v>22587.5</v>
      </c>
      <c r="D152" s="70">
        <v>30000</v>
      </c>
      <c r="E152" s="70">
        <v>12905</v>
      </c>
      <c r="F152" s="81">
        <v>43.016666666666666</v>
      </c>
      <c r="G152" s="81">
        <v>57.133370226895408</v>
      </c>
    </row>
    <row r="153" spans="1:7">
      <c r="A153" s="60">
        <v>3299</v>
      </c>
      <c r="B153" s="61" t="s">
        <v>1285</v>
      </c>
      <c r="C153" s="70">
        <v>2247.2199999999998</v>
      </c>
      <c r="D153" s="70">
        <v>2000</v>
      </c>
      <c r="E153" s="70">
        <v>1275.02</v>
      </c>
      <c r="F153" s="81">
        <v>63.751000000000005</v>
      </c>
      <c r="G153" s="81">
        <v>56.737658084210722</v>
      </c>
    </row>
    <row r="154" spans="1:7">
      <c r="A154" s="54">
        <v>34</v>
      </c>
      <c r="B154" s="53" t="s">
        <v>1375</v>
      </c>
      <c r="C154" s="69">
        <v>45242.63</v>
      </c>
      <c r="D154" s="69">
        <v>57000</v>
      </c>
      <c r="E154" s="69">
        <v>52360.28</v>
      </c>
      <c r="F154" s="81">
        <v>91.860140350877202</v>
      </c>
      <c r="G154" s="81">
        <v>115.73217560517593</v>
      </c>
    </row>
    <row r="155" spans="1:7">
      <c r="A155" s="54">
        <v>343</v>
      </c>
      <c r="B155" s="53" t="s">
        <v>1376</v>
      </c>
      <c r="C155" s="69">
        <v>45242.63</v>
      </c>
      <c r="D155" s="69">
        <v>57000</v>
      </c>
      <c r="E155" s="69">
        <v>52360.28</v>
      </c>
      <c r="F155" s="81">
        <v>91.860140350877202</v>
      </c>
      <c r="G155" s="81">
        <v>115.73217560517593</v>
      </c>
    </row>
    <row r="156" spans="1:7">
      <c r="A156" s="60">
        <v>3431</v>
      </c>
      <c r="B156" s="61" t="s">
        <v>1286</v>
      </c>
      <c r="C156" s="70">
        <v>14199.59</v>
      </c>
      <c r="D156" s="70">
        <v>11000</v>
      </c>
      <c r="E156" s="70">
        <v>8084.98</v>
      </c>
      <c r="F156" s="81">
        <v>73.499818181818171</v>
      </c>
      <c r="G156" s="81">
        <v>56.938122861293884</v>
      </c>
    </row>
    <row r="157" spans="1:7">
      <c r="A157" s="60">
        <v>3432</v>
      </c>
      <c r="B157" s="123" t="s">
        <v>1324</v>
      </c>
      <c r="C157" s="70">
        <v>30935.219999999998</v>
      </c>
      <c r="D157" s="70">
        <v>45000</v>
      </c>
      <c r="E157" s="70">
        <v>44275.3</v>
      </c>
      <c r="F157" s="81" t="s">
        <v>1394</v>
      </c>
      <c r="G157" s="81">
        <v>143.12262851209724</v>
      </c>
    </row>
    <row r="158" spans="1:7">
      <c r="A158" s="60">
        <v>3433</v>
      </c>
      <c r="B158" s="61" t="s">
        <v>1467</v>
      </c>
      <c r="C158" s="70">
        <v>107.82</v>
      </c>
      <c r="D158" s="70">
        <v>1000</v>
      </c>
      <c r="E158" s="70">
        <v>0</v>
      </c>
      <c r="F158" s="81"/>
      <c r="G158" s="81" t="s">
        <v>1394</v>
      </c>
    </row>
    <row r="159" spans="1:7">
      <c r="A159" s="60">
        <v>3434</v>
      </c>
      <c r="B159" s="61" t="s">
        <v>1325</v>
      </c>
      <c r="C159" s="70">
        <v>0</v>
      </c>
      <c r="D159" s="70">
        <v>0</v>
      </c>
      <c r="E159" s="70">
        <v>0</v>
      </c>
      <c r="F159" s="81"/>
      <c r="G159" s="81" t="e">
        <v>#DIV/0!</v>
      </c>
    </row>
    <row r="160" spans="1:7">
      <c r="A160" s="54">
        <v>36</v>
      </c>
      <c r="B160" s="53" t="s">
        <v>1383</v>
      </c>
      <c r="C160" s="69">
        <v>0</v>
      </c>
      <c r="D160" s="69">
        <v>0</v>
      </c>
      <c r="E160" s="69">
        <v>0</v>
      </c>
      <c r="F160" s="81"/>
      <c r="G160" s="81" t="e">
        <v>#DIV/0!</v>
      </c>
    </row>
    <row r="161" spans="1:7">
      <c r="A161" s="54">
        <v>369</v>
      </c>
      <c r="B161" s="53" t="s">
        <v>1326</v>
      </c>
      <c r="C161" s="69">
        <v>0</v>
      </c>
      <c r="D161" s="69">
        <v>0</v>
      </c>
      <c r="E161" s="69">
        <v>0</v>
      </c>
      <c r="F161" s="81"/>
      <c r="G161" s="81" t="e">
        <v>#DIV/0!</v>
      </c>
    </row>
    <row r="162" spans="1:7">
      <c r="A162" s="60">
        <v>3691</v>
      </c>
      <c r="B162" s="61" t="s">
        <v>1326</v>
      </c>
      <c r="C162" s="70">
        <v>0</v>
      </c>
      <c r="D162" s="70">
        <v>0</v>
      </c>
      <c r="E162" s="70">
        <v>0</v>
      </c>
      <c r="F162" s="81"/>
      <c r="G162" s="81" t="e">
        <v>#DIV/0!</v>
      </c>
    </row>
    <row r="163" spans="1:7">
      <c r="A163" s="54">
        <v>38</v>
      </c>
      <c r="B163" s="53" t="s">
        <v>1384</v>
      </c>
      <c r="C163" s="69">
        <v>80378.880000000005</v>
      </c>
      <c r="D163" s="69">
        <v>88000</v>
      </c>
      <c r="E163" s="69">
        <v>75453.59</v>
      </c>
      <c r="F163" s="81">
        <v>85.742715909090904</v>
      </c>
      <c r="G163" s="81">
        <v>93.872407776769208</v>
      </c>
    </row>
    <row r="164" spans="1:7">
      <c r="A164" s="54">
        <v>381</v>
      </c>
      <c r="B164" s="53" t="s">
        <v>1370</v>
      </c>
      <c r="C164" s="69">
        <v>80378.880000000005</v>
      </c>
      <c r="D164" s="69">
        <v>88000</v>
      </c>
      <c r="E164" s="69">
        <v>75453.59</v>
      </c>
      <c r="F164" s="81">
        <v>85.742715909090904</v>
      </c>
      <c r="G164" s="81">
        <v>93.872407776769208</v>
      </c>
    </row>
    <row r="165" spans="1:7">
      <c r="A165" s="60">
        <v>3811</v>
      </c>
      <c r="B165" s="61" t="s">
        <v>1327</v>
      </c>
      <c r="C165" s="70">
        <v>35000</v>
      </c>
      <c r="D165" s="70">
        <v>32000</v>
      </c>
      <c r="E165" s="70">
        <v>36000</v>
      </c>
      <c r="F165" s="81">
        <v>112.5</v>
      </c>
      <c r="G165" s="81">
        <v>102.85714285714285</v>
      </c>
    </row>
    <row r="166" spans="1:7">
      <c r="A166" s="60">
        <v>3812</v>
      </c>
      <c r="B166" s="61" t="s">
        <v>1454</v>
      </c>
      <c r="C166" s="70">
        <v>45378.879999999997</v>
      </c>
      <c r="D166" s="70">
        <v>56000</v>
      </c>
      <c r="E166" s="70">
        <v>39453.589999999997</v>
      </c>
      <c r="F166" s="81"/>
      <c r="G166" s="81" t="s">
        <v>1394</v>
      </c>
    </row>
    <row r="167" spans="1:7">
      <c r="A167" s="54">
        <v>4</v>
      </c>
      <c r="B167" s="53" t="s">
        <v>1377</v>
      </c>
      <c r="C167" s="69">
        <v>704532.81</v>
      </c>
      <c r="D167" s="69">
        <v>501000</v>
      </c>
      <c r="E167" s="69">
        <v>21023.75</v>
      </c>
      <c r="F167" s="81">
        <v>4.1963572854291424</v>
      </c>
      <c r="G167" s="81">
        <v>2.9840696844196648</v>
      </c>
    </row>
    <row r="168" spans="1:7">
      <c r="A168" s="54">
        <v>42</v>
      </c>
      <c r="B168" s="53" t="s">
        <v>1378</v>
      </c>
      <c r="C168" s="69">
        <v>704532.81</v>
      </c>
      <c r="D168" s="69">
        <v>501000</v>
      </c>
      <c r="E168" s="69">
        <v>21023.75</v>
      </c>
      <c r="F168" s="81">
        <v>4.1963572854291424</v>
      </c>
      <c r="G168" s="81">
        <v>2.9840696844196648</v>
      </c>
    </row>
    <row r="169" spans="1:7">
      <c r="A169" s="54">
        <v>422</v>
      </c>
      <c r="B169" s="53" t="s">
        <v>1379</v>
      </c>
      <c r="C169" s="69">
        <v>704532.81</v>
      </c>
      <c r="D169" s="69">
        <v>501000</v>
      </c>
      <c r="E169" s="69">
        <v>21023.75</v>
      </c>
      <c r="F169" s="81">
        <v>4.1963572854291424</v>
      </c>
      <c r="G169" s="81">
        <v>2.9840696844196648</v>
      </c>
    </row>
    <row r="170" spans="1:7">
      <c r="A170" s="60">
        <v>4221</v>
      </c>
      <c r="B170" s="61" t="s">
        <v>1328</v>
      </c>
      <c r="C170" s="70">
        <v>20642.5</v>
      </c>
      <c r="D170" s="70">
        <v>501000</v>
      </c>
      <c r="E170" s="70">
        <v>21023.75</v>
      </c>
      <c r="F170" s="81">
        <v>4.1963572854291424</v>
      </c>
      <c r="G170" s="81">
        <v>101.84691776674337</v>
      </c>
    </row>
    <row r="171" spans="1:7">
      <c r="A171" s="60">
        <v>4222</v>
      </c>
      <c r="B171" s="61" t="s">
        <v>1329</v>
      </c>
      <c r="C171" s="70">
        <v>0</v>
      </c>
      <c r="D171" s="70">
        <v>0</v>
      </c>
      <c r="E171" s="70">
        <v>0</v>
      </c>
      <c r="F171" s="81" t="s">
        <v>1394</v>
      </c>
      <c r="G171" s="81" t="e">
        <v>#DIV/0!</v>
      </c>
    </row>
    <row r="172" spans="1:7">
      <c r="A172" s="60">
        <v>4223</v>
      </c>
      <c r="B172" s="61" t="s">
        <v>1330</v>
      </c>
      <c r="C172" s="70">
        <v>0</v>
      </c>
      <c r="D172" s="70">
        <v>0</v>
      </c>
      <c r="E172" s="70">
        <v>0</v>
      </c>
      <c r="F172" s="81" t="s">
        <v>1394</v>
      </c>
      <c r="G172" s="81" t="e">
        <v>#DIV/0!</v>
      </c>
    </row>
    <row r="173" spans="1:7">
      <c r="A173" s="60">
        <v>4224</v>
      </c>
      <c r="B173" s="61" t="s">
        <v>1588</v>
      </c>
      <c r="C173" s="70">
        <v>683890.31</v>
      </c>
      <c r="D173" s="70">
        <v>0</v>
      </c>
      <c r="E173" s="70">
        <v>0</v>
      </c>
      <c r="F173" s="81"/>
      <c r="G173" s="81"/>
    </row>
    <row r="174" spans="1:7">
      <c r="A174" s="54">
        <v>424</v>
      </c>
      <c r="B174" s="53" t="s">
        <v>1381</v>
      </c>
      <c r="C174" s="69">
        <v>0</v>
      </c>
      <c r="D174" s="69">
        <v>0</v>
      </c>
      <c r="E174" s="69">
        <v>0</v>
      </c>
      <c r="F174" s="81" t="s">
        <v>1394</v>
      </c>
      <c r="G174" s="81" t="e">
        <v>#DIV/0!</v>
      </c>
    </row>
    <row r="175" spans="1:7">
      <c r="A175" s="60">
        <v>4241</v>
      </c>
      <c r="B175" s="61" t="s">
        <v>1331</v>
      </c>
      <c r="C175" s="70"/>
      <c r="D175" s="70"/>
      <c r="E175" s="70"/>
      <c r="F175" s="81" t="s">
        <v>1394</v>
      </c>
      <c r="G175" s="81" t="e">
        <v>#DIV/0!</v>
      </c>
    </row>
    <row r="176" spans="1:7">
      <c r="A176" s="54">
        <v>426</v>
      </c>
      <c r="B176" s="53" t="s">
        <v>1380</v>
      </c>
      <c r="C176" s="69">
        <v>0</v>
      </c>
      <c r="D176" s="69">
        <v>0</v>
      </c>
      <c r="E176" s="69">
        <v>0</v>
      </c>
      <c r="F176" s="81"/>
      <c r="G176" s="81" t="e">
        <v>#DIV/0!</v>
      </c>
    </row>
    <row r="177" spans="1:7">
      <c r="A177" s="60">
        <v>4262</v>
      </c>
      <c r="B177" s="61" t="s">
        <v>1470</v>
      </c>
      <c r="C177" s="70">
        <v>0</v>
      </c>
      <c r="D177" s="70">
        <v>0</v>
      </c>
      <c r="E177" s="70">
        <v>0</v>
      </c>
      <c r="F177" s="81"/>
      <c r="G177" s="81" t="s">
        <v>1394</v>
      </c>
    </row>
    <row r="178" spans="1:7">
      <c r="A178" s="60">
        <v>4264</v>
      </c>
      <c r="B178" s="61" t="s">
        <v>1471</v>
      </c>
      <c r="C178" s="70">
        <v>0</v>
      </c>
      <c r="D178" s="70">
        <v>0</v>
      </c>
      <c r="E178" s="70">
        <v>0</v>
      </c>
      <c r="F178" s="81"/>
      <c r="G178" s="81" t="e">
        <v>#DIV/0!</v>
      </c>
    </row>
    <row r="179" spans="1:7" ht="17.25" customHeight="1">
      <c r="A179" s="67"/>
      <c r="B179" s="67" t="s">
        <v>1262</v>
      </c>
      <c r="C179" s="68">
        <v>7333785.4100000001</v>
      </c>
      <c r="D179" s="68">
        <v>3335059</v>
      </c>
      <c r="E179" s="68">
        <v>2408275.77</v>
      </c>
      <c r="F179" s="90">
        <v>72.210889522494199</v>
      </c>
      <c r="G179" s="90">
        <v>32.838099771997555</v>
      </c>
    </row>
    <row r="180" spans="1:7">
      <c r="A180" s="54">
        <v>3</v>
      </c>
      <c r="B180" s="53" t="s">
        <v>1390</v>
      </c>
      <c r="C180" s="69">
        <v>4040240.9999999995</v>
      </c>
      <c r="D180" s="69">
        <v>2283859</v>
      </c>
      <c r="E180" s="69">
        <v>2331692.79</v>
      </c>
      <c r="F180" s="81">
        <v>102.09442833379818</v>
      </c>
      <c r="G180" s="81">
        <v>57.711725364897795</v>
      </c>
    </row>
    <row r="181" spans="1:7">
      <c r="A181" s="54">
        <v>31</v>
      </c>
      <c r="B181" s="53" t="s">
        <v>1348</v>
      </c>
      <c r="C181" s="69">
        <v>2099425.04</v>
      </c>
      <c r="D181" s="69">
        <v>1849032</v>
      </c>
      <c r="E181" s="69">
        <v>1947788.3099999998</v>
      </c>
      <c r="F181" s="81">
        <v>105.34097354723984</v>
      </c>
      <c r="G181" s="81">
        <v>92.777225806547477</v>
      </c>
    </row>
    <row r="182" spans="1:7">
      <c r="A182" s="54">
        <v>311</v>
      </c>
      <c r="B182" s="53" t="s">
        <v>1317</v>
      </c>
      <c r="C182" s="69">
        <v>1802285.8099999998</v>
      </c>
      <c r="D182" s="69">
        <v>1587582</v>
      </c>
      <c r="E182" s="69">
        <v>1672069.5199999998</v>
      </c>
      <c r="F182" s="81">
        <v>105.32177361547308</v>
      </c>
      <c r="G182" s="81">
        <v>92.774936734368453</v>
      </c>
    </row>
    <row r="183" spans="1:7">
      <c r="A183" s="60">
        <v>3111</v>
      </c>
      <c r="B183" s="61" t="s">
        <v>1317</v>
      </c>
      <c r="C183" s="70">
        <v>1783768.65</v>
      </c>
      <c r="D183" s="70">
        <v>1587582</v>
      </c>
      <c r="E183" s="70">
        <v>1671022.64</v>
      </c>
      <c r="F183" s="81">
        <v>105.25583182474982</v>
      </c>
      <c r="G183" s="81">
        <v>93.679336723403011</v>
      </c>
    </row>
    <row r="184" spans="1:7">
      <c r="A184" s="60">
        <v>3112</v>
      </c>
      <c r="B184" s="61" t="s">
        <v>1466</v>
      </c>
      <c r="C184" s="70">
        <v>18517.16</v>
      </c>
      <c r="D184" s="70">
        <v>0</v>
      </c>
      <c r="E184" s="70">
        <v>1046.8800000000001</v>
      </c>
      <c r="F184" s="81"/>
      <c r="G184" s="81" t="s">
        <v>1394</v>
      </c>
    </row>
    <row r="185" spans="1:7">
      <c r="A185" s="54">
        <v>312</v>
      </c>
      <c r="B185" s="53" t="s">
        <v>1318</v>
      </c>
      <c r="C185" s="69">
        <v>0</v>
      </c>
      <c r="D185" s="69">
        <v>0</v>
      </c>
      <c r="E185" s="69">
        <v>0</v>
      </c>
      <c r="F185" s="81" t="s">
        <v>1394</v>
      </c>
      <c r="G185" s="81" t="s">
        <v>1394</v>
      </c>
    </row>
    <row r="186" spans="1:7">
      <c r="A186" s="60">
        <v>3121</v>
      </c>
      <c r="B186" s="61" t="s">
        <v>1318</v>
      </c>
      <c r="C186" s="70">
        <v>0</v>
      </c>
      <c r="D186" s="70">
        <v>0</v>
      </c>
      <c r="E186" s="70">
        <v>0</v>
      </c>
      <c r="F186" s="81" t="s">
        <v>1394</v>
      </c>
      <c r="G186" s="81" t="s">
        <v>1394</v>
      </c>
    </row>
    <row r="187" spans="1:7">
      <c r="A187" s="54">
        <v>313</v>
      </c>
      <c r="B187" s="53" t="s">
        <v>1350</v>
      </c>
      <c r="C187" s="69">
        <v>297139.23000000004</v>
      </c>
      <c r="D187" s="69">
        <v>261450</v>
      </c>
      <c r="E187" s="69">
        <v>275718.78999999998</v>
      </c>
      <c r="F187" s="81">
        <v>105.45755976286095</v>
      </c>
      <c r="G187" s="81">
        <v>92.791110079944659</v>
      </c>
    </row>
    <row r="188" spans="1:7">
      <c r="A188" s="60">
        <v>3132</v>
      </c>
      <c r="B188" s="61" t="s">
        <v>1388</v>
      </c>
      <c r="C188" s="70">
        <v>297099.34000000003</v>
      </c>
      <c r="D188" s="70">
        <v>261450</v>
      </c>
      <c r="E188" s="70">
        <v>275718.78999999998</v>
      </c>
      <c r="F188" s="81">
        <v>105.45755976286095</v>
      </c>
      <c r="G188" s="81">
        <v>92.80356866494553</v>
      </c>
    </row>
    <row r="189" spans="1:7">
      <c r="A189" s="60">
        <v>3133</v>
      </c>
      <c r="B189" s="123" t="s">
        <v>1389</v>
      </c>
      <c r="C189" s="70">
        <v>39.89</v>
      </c>
      <c r="D189" s="70">
        <v>0</v>
      </c>
      <c r="E189" s="70">
        <v>0</v>
      </c>
      <c r="F189" s="81" t="e">
        <v>#DIV/0!</v>
      </c>
      <c r="G189" s="81">
        <v>0</v>
      </c>
    </row>
    <row r="190" spans="1:7">
      <c r="A190" s="54">
        <v>32</v>
      </c>
      <c r="B190" s="53" t="s">
        <v>1351</v>
      </c>
      <c r="C190" s="69">
        <v>1534202.42</v>
      </c>
      <c r="D190" s="69">
        <v>343807</v>
      </c>
      <c r="E190" s="69">
        <v>314435.7</v>
      </c>
      <c r="F190" s="81">
        <v>91.457038396542245</v>
      </c>
      <c r="G190" s="81">
        <v>20.495059576297635</v>
      </c>
    </row>
    <row r="191" spans="1:7">
      <c r="A191" s="54">
        <v>321</v>
      </c>
      <c r="B191" s="53" t="s">
        <v>1352</v>
      </c>
      <c r="C191" s="69">
        <v>355171.19</v>
      </c>
      <c r="D191" s="69">
        <v>88520</v>
      </c>
      <c r="E191" s="69">
        <v>67449.58</v>
      </c>
      <c r="F191" s="81">
        <v>76.196995029371891</v>
      </c>
      <c r="G191" s="81">
        <v>18.990723881630149</v>
      </c>
    </row>
    <row r="192" spans="1:7">
      <c r="A192" s="60">
        <v>3211</v>
      </c>
      <c r="B192" s="61" t="s">
        <v>1264</v>
      </c>
      <c r="C192" s="70">
        <v>269668.86</v>
      </c>
      <c r="D192" s="70">
        <v>70007</v>
      </c>
      <c r="E192" s="70">
        <v>59875.87</v>
      </c>
      <c r="F192" s="81">
        <v>85.528404302426907</v>
      </c>
      <c r="G192" s="81">
        <v>22.20347948220644</v>
      </c>
    </row>
    <row r="193" spans="1:7">
      <c r="A193" s="60">
        <v>3212</v>
      </c>
      <c r="B193" s="61" t="s">
        <v>1265</v>
      </c>
      <c r="C193" s="70">
        <v>2573.3000000000002</v>
      </c>
      <c r="D193" s="70">
        <v>513</v>
      </c>
      <c r="E193" s="70">
        <v>342.28</v>
      </c>
      <c r="F193" s="81"/>
      <c r="G193" s="81"/>
    </row>
    <row r="194" spans="1:7">
      <c r="A194" s="60">
        <v>3213</v>
      </c>
      <c r="B194" s="61" t="s">
        <v>1266</v>
      </c>
      <c r="C194" s="70">
        <v>82929.03</v>
      </c>
      <c r="D194" s="70">
        <v>18000</v>
      </c>
      <c r="E194" s="70">
        <v>7231.43</v>
      </c>
      <c r="F194" s="81">
        <v>40.174611111111112</v>
      </c>
      <c r="G194" s="81">
        <v>8.7200224095229384</v>
      </c>
    </row>
    <row r="195" spans="1:7">
      <c r="A195" s="54">
        <v>322</v>
      </c>
      <c r="B195" s="53" t="s">
        <v>1373</v>
      </c>
      <c r="C195" s="69">
        <v>89954.47</v>
      </c>
      <c r="D195" s="69">
        <v>6811</v>
      </c>
      <c r="E195" s="69">
        <v>66134.930000000008</v>
      </c>
      <c r="F195" s="81">
        <v>971.00176185582154</v>
      </c>
      <c r="G195" s="81">
        <v>73.520448733676062</v>
      </c>
    </row>
    <row r="196" spans="1:7">
      <c r="A196" s="60">
        <v>3221</v>
      </c>
      <c r="B196" s="61" t="s">
        <v>1333</v>
      </c>
      <c r="C196" s="70">
        <v>35172.000000000007</v>
      </c>
      <c r="D196" s="70">
        <v>6811</v>
      </c>
      <c r="E196" s="70">
        <v>27294.989999999998</v>
      </c>
      <c r="F196" s="81">
        <v>400.74864190280425</v>
      </c>
      <c r="G196" s="81">
        <v>77.604315933128603</v>
      </c>
    </row>
    <row r="197" spans="1:7">
      <c r="A197" s="60">
        <v>3222</v>
      </c>
      <c r="B197" s="61" t="s">
        <v>1268</v>
      </c>
      <c r="C197" s="70">
        <v>6828</v>
      </c>
      <c r="D197" s="70">
        <v>0</v>
      </c>
      <c r="E197" s="70">
        <v>995</v>
      </c>
      <c r="F197" s="81"/>
      <c r="G197" s="81"/>
    </row>
    <row r="198" spans="1:7">
      <c r="A198" s="60">
        <v>3223</v>
      </c>
      <c r="B198" s="61" t="s">
        <v>1269</v>
      </c>
      <c r="C198" s="70">
        <v>34233.1</v>
      </c>
      <c r="D198" s="70">
        <v>0</v>
      </c>
      <c r="E198" s="70">
        <v>35162.79</v>
      </c>
      <c r="F198" s="81" t="e">
        <v>#DIV/0!</v>
      </c>
      <c r="G198" s="81">
        <v>102.71576339858208</v>
      </c>
    </row>
    <row r="199" spans="1:7" ht="15.75" customHeight="1">
      <c r="A199" s="60">
        <v>3224</v>
      </c>
      <c r="B199" s="123" t="s">
        <v>1270</v>
      </c>
      <c r="C199" s="70">
        <v>13721.37</v>
      </c>
      <c r="D199" s="70">
        <v>0</v>
      </c>
      <c r="E199" s="70">
        <v>2675.85</v>
      </c>
      <c r="F199" s="81" t="e">
        <v>#DIV/0!</v>
      </c>
      <c r="G199" s="81">
        <v>19.501332592882488</v>
      </c>
    </row>
    <row r="200" spans="1:7">
      <c r="A200" s="60">
        <v>3227</v>
      </c>
      <c r="B200" s="61" t="s">
        <v>1335</v>
      </c>
      <c r="C200" s="70">
        <v>0</v>
      </c>
      <c r="D200" s="70">
        <v>0</v>
      </c>
      <c r="E200" s="70">
        <v>6.3</v>
      </c>
      <c r="F200" s="81" t="s">
        <v>1394</v>
      </c>
      <c r="G200" s="81" t="e">
        <v>#DIV/0!</v>
      </c>
    </row>
    <row r="201" spans="1:7">
      <c r="A201" s="54">
        <v>323</v>
      </c>
      <c r="B201" s="53" t="s">
        <v>1374</v>
      </c>
      <c r="C201" s="69">
        <v>1368793.27</v>
      </c>
      <c r="D201" s="69">
        <v>327027</v>
      </c>
      <c r="E201" s="69">
        <v>236866.86000000002</v>
      </c>
      <c r="F201" s="81">
        <v>72.430368134741173</v>
      </c>
      <c r="G201" s="81">
        <v>17.30479431711408</v>
      </c>
    </row>
    <row r="202" spans="1:7">
      <c r="A202" s="60">
        <v>3231</v>
      </c>
      <c r="B202" s="61" t="s">
        <v>1272</v>
      </c>
      <c r="C202" s="70">
        <v>11141.33</v>
      </c>
      <c r="D202" s="70">
        <v>723</v>
      </c>
      <c r="E202" s="70">
        <v>3807.06</v>
      </c>
      <c r="F202" s="81">
        <v>526.56431535269701</v>
      </c>
      <c r="G202" s="81">
        <v>34.170606202311568</v>
      </c>
    </row>
    <row r="203" spans="1:7">
      <c r="A203" s="60">
        <v>3232</v>
      </c>
      <c r="B203" s="61" t="s">
        <v>1273</v>
      </c>
      <c r="C203" s="70">
        <v>417832.28</v>
      </c>
      <c r="D203" s="70">
        <v>1000</v>
      </c>
      <c r="E203" s="70">
        <v>32011.86</v>
      </c>
      <c r="F203" s="81">
        <v>3201.1859999999997</v>
      </c>
      <c r="G203" s="81">
        <v>7.6614138093878239</v>
      </c>
    </row>
    <row r="204" spans="1:7">
      <c r="A204" s="60">
        <v>3233</v>
      </c>
      <c r="B204" s="61" t="s">
        <v>1274</v>
      </c>
      <c r="C204" s="70">
        <v>116559.76</v>
      </c>
      <c r="D204" s="70">
        <v>9499</v>
      </c>
      <c r="E204" s="70">
        <v>9498.75</v>
      </c>
      <c r="F204" s="81">
        <v>99.997368144015169</v>
      </c>
      <c r="G204" s="81">
        <v>8.149253224268822</v>
      </c>
    </row>
    <row r="205" spans="1:7">
      <c r="A205" s="60">
        <v>3234</v>
      </c>
      <c r="B205" s="61" t="s">
        <v>1275</v>
      </c>
      <c r="C205" s="70">
        <v>34377.07</v>
      </c>
      <c r="D205" s="70">
        <v>0</v>
      </c>
      <c r="E205" s="70">
        <v>11367.24</v>
      </c>
      <c r="F205" s="81" t="e">
        <v>#DIV/0!</v>
      </c>
      <c r="G205" s="81">
        <v>33.06634335037861</v>
      </c>
    </row>
    <row r="206" spans="1:7">
      <c r="A206" s="60">
        <v>3235</v>
      </c>
      <c r="B206" s="61" t="s">
        <v>1276</v>
      </c>
      <c r="C206" s="70">
        <v>227361.98</v>
      </c>
      <c r="D206" s="70">
        <v>20678</v>
      </c>
      <c r="E206" s="70">
        <v>23185.34</v>
      </c>
      <c r="F206" s="81">
        <v>112.12564077763807</v>
      </c>
      <c r="G206" s="81">
        <v>10.197544901746545</v>
      </c>
    </row>
    <row r="207" spans="1:7">
      <c r="A207" s="60">
        <v>3236</v>
      </c>
      <c r="B207" s="61" t="s">
        <v>1277</v>
      </c>
      <c r="C207" s="70">
        <v>0</v>
      </c>
      <c r="D207" s="70">
        <v>0</v>
      </c>
      <c r="E207" s="70">
        <v>0</v>
      </c>
      <c r="F207" s="81"/>
      <c r="G207" s="81" t="e">
        <v>#DIV/0!</v>
      </c>
    </row>
    <row r="208" spans="1:7">
      <c r="A208" s="60">
        <v>3237</v>
      </c>
      <c r="B208" s="61" t="s">
        <v>1278</v>
      </c>
      <c r="C208" s="121">
        <v>423531.43</v>
      </c>
      <c r="D208" s="70">
        <v>68000</v>
      </c>
      <c r="E208" s="70">
        <v>140876.45000000001</v>
      </c>
      <c r="F208" s="81">
        <v>207.17125000000004</v>
      </c>
      <c r="G208" s="81">
        <v>33.262336634615295</v>
      </c>
    </row>
    <row r="209" spans="1:7">
      <c r="A209" s="60">
        <v>3238</v>
      </c>
      <c r="B209" s="61" t="s">
        <v>1279</v>
      </c>
      <c r="C209" s="70">
        <v>20607.86</v>
      </c>
      <c r="D209" s="70">
        <v>225000</v>
      </c>
      <c r="E209" s="70">
        <v>9851.7199999999993</v>
      </c>
      <c r="F209" s="81">
        <v>4.3785422222222214</v>
      </c>
      <c r="G209" s="81">
        <v>47.805643089578439</v>
      </c>
    </row>
    <row r="210" spans="1:7">
      <c r="A210" s="60">
        <v>3239</v>
      </c>
      <c r="B210" s="61" t="s">
        <v>1280</v>
      </c>
      <c r="C210" s="70">
        <v>117381.56</v>
      </c>
      <c r="D210" s="70">
        <v>2127</v>
      </c>
      <c r="E210" s="70">
        <v>6268.44</v>
      </c>
      <c r="F210" s="81">
        <v>294.70803949224256</v>
      </c>
      <c r="G210" s="81">
        <v>5.3402255004959889</v>
      </c>
    </row>
    <row r="211" spans="1:7" s="109" customFormat="1">
      <c r="A211" s="54">
        <v>324</v>
      </c>
      <c r="B211" s="53" t="s">
        <v>1382</v>
      </c>
      <c r="C211" s="69">
        <v>9451.5</v>
      </c>
      <c r="D211" s="69">
        <v>3000</v>
      </c>
      <c r="E211" s="69">
        <v>0</v>
      </c>
      <c r="F211" s="81"/>
      <c r="G211" s="81" t="s">
        <v>1394</v>
      </c>
    </row>
    <row r="212" spans="1:7">
      <c r="A212" s="60">
        <v>3241</v>
      </c>
      <c r="B212" s="61" t="s">
        <v>1382</v>
      </c>
      <c r="C212" s="70">
        <v>9451.5</v>
      </c>
      <c r="D212" s="70">
        <v>3000</v>
      </c>
      <c r="E212" s="70">
        <v>0</v>
      </c>
      <c r="F212" s="81"/>
      <c r="G212" s="81" t="s">
        <v>1394</v>
      </c>
    </row>
    <row r="213" spans="1:7">
      <c r="A213" s="54">
        <v>329</v>
      </c>
      <c r="B213" s="53" t="s">
        <v>1285</v>
      </c>
      <c r="C213" s="69">
        <v>66003.179999999993</v>
      </c>
      <c r="D213" s="69">
        <v>6969</v>
      </c>
      <c r="E213" s="69">
        <v>11433.91</v>
      </c>
      <c r="F213" s="81">
        <v>164.06815898981202</v>
      </c>
      <c r="G213" s="81">
        <v>17.323271393893446</v>
      </c>
    </row>
    <row r="214" spans="1:7">
      <c r="A214" s="60">
        <v>3292</v>
      </c>
      <c r="B214" s="61" t="s">
        <v>1281</v>
      </c>
      <c r="C214" s="70">
        <v>827.6</v>
      </c>
      <c r="D214" s="70">
        <v>0</v>
      </c>
      <c r="E214" s="70">
        <v>0</v>
      </c>
      <c r="F214" s="81"/>
      <c r="G214" s="81">
        <v>0</v>
      </c>
    </row>
    <row r="215" spans="1:7">
      <c r="A215" s="60">
        <v>3293</v>
      </c>
      <c r="B215" s="61" t="s">
        <v>1322</v>
      </c>
      <c r="C215" s="70">
        <v>24213.1</v>
      </c>
      <c r="D215" s="70">
        <v>5969</v>
      </c>
      <c r="E215" s="70">
        <v>7966.4</v>
      </c>
      <c r="F215" s="81">
        <v>133.46289160663426</v>
      </c>
      <c r="G215" s="81">
        <v>32.901198111765943</v>
      </c>
    </row>
    <row r="216" spans="1:7">
      <c r="A216" s="60">
        <v>3294</v>
      </c>
      <c r="B216" s="61" t="s">
        <v>1283</v>
      </c>
      <c r="C216" s="70">
        <v>2136.8000000000002</v>
      </c>
      <c r="D216" s="70">
        <v>0</v>
      </c>
      <c r="E216" s="70">
        <v>2500</v>
      </c>
      <c r="F216" s="81" t="e">
        <v>#DIV/0!</v>
      </c>
      <c r="G216" s="81">
        <v>116.9973792587046</v>
      </c>
    </row>
    <row r="217" spans="1:7">
      <c r="A217" s="60">
        <v>3295</v>
      </c>
      <c r="B217" s="61" t="s">
        <v>1284</v>
      </c>
      <c r="C217" s="70">
        <v>655</v>
      </c>
      <c r="D217" s="70">
        <v>0</v>
      </c>
      <c r="E217" s="70">
        <v>0</v>
      </c>
      <c r="F217" s="81" t="e">
        <v>#DIV/0!</v>
      </c>
      <c r="G217" s="81">
        <v>0</v>
      </c>
    </row>
    <row r="218" spans="1:7">
      <c r="A218" s="60">
        <v>3296</v>
      </c>
      <c r="B218" s="61" t="s">
        <v>1488</v>
      </c>
      <c r="C218" s="70">
        <v>0</v>
      </c>
      <c r="D218" s="70">
        <v>0</v>
      </c>
      <c r="E218" s="70">
        <v>0</v>
      </c>
      <c r="F218" s="81"/>
      <c r="G218" s="81"/>
    </row>
    <row r="219" spans="1:7">
      <c r="A219" s="60">
        <v>3299</v>
      </c>
      <c r="B219" s="61" t="s">
        <v>1285</v>
      </c>
      <c r="C219" s="70">
        <v>38170.68</v>
      </c>
      <c r="D219" s="70">
        <v>1000</v>
      </c>
      <c r="E219" s="70">
        <v>967.51</v>
      </c>
      <c r="F219" s="81">
        <v>96.751000000000005</v>
      </c>
      <c r="G219" s="81">
        <v>2.5346941684036022</v>
      </c>
    </row>
    <row r="220" spans="1:7">
      <c r="A220" s="54">
        <v>34</v>
      </c>
      <c r="B220" s="53" t="s">
        <v>1375</v>
      </c>
      <c r="C220" s="69">
        <v>5654.51</v>
      </c>
      <c r="D220" s="69">
        <v>1000</v>
      </c>
      <c r="E220" s="69">
        <v>519.20000000000005</v>
      </c>
      <c r="F220" s="81">
        <v>51.92</v>
      </c>
      <c r="G220" s="81">
        <v>9.1820511414782189</v>
      </c>
    </row>
    <row r="221" spans="1:7">
      <c r="A221" s="54">
        <v>343</v>
      </c>
      <c r="B221" s="53" t="s">
        <v>1376</v>
      </c>
      <c r="C221" s="69">
        <v>5654.51</v>
      </c>
      <c r="D221" s="69">
        <v>1000</v>
      </c>
      <c r="E221" s="69">
        <v>519.20000000000005</v>
      </c>
      <c r="F221" s="81">
        <v>51.92</v>
      </c>
      <c r="G221" s="81">
        <v>9.1820511414782189</v>
      </c>
    </row>
    <row r="222" spans="1:7">
      <c r="A222" s="60">
        <v>3431</v>
      </c>
      <c r="B222" s="61" t="s">
        <v>1286</v>
      </c>
      <c r="C222" s="70">
        <v>4410.6000000000004</v>
      </c>
      <c r="D222" s="70">
        <v>1000</v>
      </c>
      <c r="E222" s="70">
        <v>504.62</v>
      </c>
      <c r="F222" s="81">
        <v>50.461999999999996</v>
      </c>
      <c r="G222" s="81">
        <v>11.441073776810411</v>
      </c>
    </row>
    <row r="223" spans="1:7">
      <c r="A223" s="60">
        <v>3432</v>
      </c>
      <c r="B223" s="123" t="s">
        <v>1324</v>
      </c>
      <c r="C223" s="70">
        <v>1243.9100000000001</v>
      </c>
      <c r="D223" s="70">
        <v>0</v>
      </c>
      <c r="E223" s="70">
        <v>14.58</v>
      </c>
      <c r="F223" s="81"/>
      <c r="G223" s="81">
        <v>1.1721105224654516</v>
      </c>
    </row>
    <row r="224" spans="1:7">
      <c r="A224" s="60">
        <v>3434</v>
      </c>
      <c r="B224" s="123" t="s">
        <v>1325</v>
      </c>
      <c r="C224" s="70">
        <v>0</v>
      </c>
      <c r="D224" s="70">
        <v>0</v>
      </c>
      <c r="E224" s="70">
        <v>0</v>
      </c>
      <c r="F224" s="81"/>
      <c r="G224" s="81"/>
    </row>
    <row r="225" spans="1:7" s="109" customFormat="1">
      <c r="A225" s="54">
        <v>35</v>
      </c>
      <c r="B225" s="170" t="s">
        <v>1671</v>
      </c>
      <c r="C225" s="69">
        <v>0</v>
      </c>
      <c r="D225" s="69">
        <v>0</v>
      </c>
      <c r="E225" s="69">
        <v>0</v>
      </c>
      <c r="F225" s="81"/>
      <c r="G225" s="81"/>
    </row>
    <row r="226" spans="1:7" s="109" customFormat="1">
      <c r="A226" s="54">
        <v>353</v>
      </c>
      <c r="B226" s="170" t="s">
        <v>1673</v>
      </c>
      <c r="C226" s="69">
        <v>0</v>
      </c>
      <c r="D226" s="69">
        <v>0</v>
      </c>
      <c r="E226" s="69">
        <v>0</v>
      </c>
      <c r="F226" s="81"/>
      <c r="G226" s="81"/>
    </row>
    <row r="227" spans="1:7" s="21" customFormat="1" ht="15" customHeight="1">
      <c r="A227" s="80">
        <v>3531</v>
      </c>
      <c r="B227" s="79" t="s">
        <v>1625</v>
      </c>
      <c r="C227" s="121">
        <v>0</v>
      </c>
      <c r="D227" s="121">
        <v>0</v>
      </c>
      <c r="E227" s="121">
        <v>0</v>
      </c>
      <c r="F227" s="154"/>
      <c r="G227" s="154"/>
    </row>
    <row r="228" spans="1:7" s="109" customFormat="1">
      <c r="A228" s="54">
        <v>36</v>
      </c>
      <c r="B228" s="53" t="s">
        <v>1431</v>
      </c>
      <c r="C228" s="69">
        <v>0</v>
      </c>
      <c r="D228" s="69">
        <v>0</v>
      </c>
      <c r="E228" s="69">
        <v>0</v>
      </c>
      <c r="F228" s="81"/>
      <c r="G228" s="81" t="s">
        <v>1394</v>
      </c>
    </row>
    <row r="229" spans="1:7" s="109" customFormat="1">
      <c r="A229" s="54">
        <v>361</v>
      </c>
      <c r="B229" s="53" t="s">
        <v>1626</v>
      </c>
      <c r="C229" s="69">
        <v>0</v>
      </c>
      <c r="D229" s="69">
        <v>0</v>
      </c>
      <c r="E229" s="69">
        <v>0</v>
      </c>
      <c r="F229" s="81"/>
      <c r="G229" s="81"/>
    </row>
    <row r="230" spans="1:7" s="21" customFormat="1" ht="15" customHeight="1">
      <c r="A230" s="80">
        <v>3611</v>
      </c>
      <c r="B230" s="79" t="s">
        <v>1626</v>
      </c>
      <c r="C230" s="121">
        <v>0</v>
      </c>
      <c r="D230" s="121">
        <v>0</v>
      </c>
      <c r="E230" s="121">
        <v>0</v>
      </c>
      <c r="F230" s="154"/>
      <c r="G230" s="154"/>
    </row>
    <row r="231" spans="1:7" s="109" customFormat="1">
      <c r="A231" s="54">
        <v>369</v>
      </c>
      <c r="B231" s="53" t="s">
        <v>1326</v>
      </c>
      <c r="C231" s="69">
        <v>0</v>
      </c>
      <c r="D231" s="69">
        <v>0</v>
      </c>
      <c r="E231" s="69">
        <v>0</v>
      </c>
      <c r="F231" s="81"/>
      <c r="G231" s="81" t="s">
        <v>1394</v>
      </c>
    </row>
    <row r="232" spans="1:7">
      <c r="A232" s="60">
        <v>3691</v>
      </c>
      <c r="B232" s="61" t="s">
        <v>1326</v>
      </c>
      <c r="C232" s="70">
        <v>0</v>
      </c>
      <c r="D232" s="70">
        <v>0</v>
      </c>
      <c r="E232" s="70">
        <v>0</v>
      </c>
      <c r="F232" s="81"/>
      <c r="G232" s="81" t="s">
        <v>1394</v>
      </c>
    </row>
    <row r="233" spans="1:7">
      <c r="A233" s="54">
        <v>37</v>
      </c>
      <c r="B233" s="63" t="s">
        <v>1385</v>
      </c>
      <c r="C233" s="69">
        <v>18850</v>
      </c>
      <c r="D233" s="69">
        <v>0</v>
      </c>
      <c r="E233" s="69">
        <v>0</v>
      </c>
      <c r="F233" s="81" t="s">
        <v>1394</v>
      </c>
      <c r="G233" s="81">
        <v>0</v>
      </c>
    </row>
    <row r="234" spans="1:7">
      <c r="A234" s="54">
        <v>372</v>
      </c>
      <c r="B234" s="53" t="s">
        <v>1386</v>
      </c>
      <c r="C234" s="69">
        <v>18850</v>
      </c>
      <c r="D234" s="69">
        <v>0</v>
      </c>
      <c r="E234" s="69">
        <v>0</v>
      </c>
      <c r="F234" s="81" t="s">
        <v>1394</v>
      </c>
      <c r="G234" s="81">
        <v>0</v>
      </c>
    </row>
    <row r="235" spans="1:7">
      <c r="A235" s="110">
        <v>3721</v>
      </c>
      <c r="B235" s="111" t="s">
        <v>1579</v>
      </c>
      <c r="C235" s="78">
        <v>18850</v>
      </c>
      <c r="D235" s="78">
        <v>0</v>
      </c>
      <c r="E235" s="78">
        <v>0</v>
      </c>
      <c r="F235" s="81"/>
      <c r="G235" s="81"/>
    </row>
    <row r="236" spans="1:7">
      <c r="A236" s="60">
        <v>3722</v>
      </c>
      <c r="B236" s="61" t="s">
        <v>1336</v>
      </c>
      <c r="C236" s="70">
        <v>0</v>
      </c>
      <c r="D236" s="70">
        <v>0</v>
      </c>
      <c r="E236" s="70">
        <v>0</v>
      </c>
      <c r="F236" s="81" t="s">
        <v>1394</v>
      </c>
      <c r="G236" s="81" t="e">
        <v>#DIV/0!</v>
      </c>
    </row>
    <row r="237" spans="1:7">
      <c r="A237" s="54">
        <v>38</v>
      </c>
      <c r="B237" s="53" t="s">
        <v>1384</v>
      </c>
      <c r="C237" s="69">
        <v>26937.84</v>
      </c>
      <c r="D237" s="69">
        <v>1500</v>
      </c>
      <c r="E237" s="69">
        <v>1500</v>
      </c>
      <c r="F237" s="81">
        <v>100</v>
      </c>
      <c r="G237" s="81">
        <v>5.5683751926657816</v>
      </c>
    </row>
    <row r="238" spans="1:7">
      <c r="A238" s="54">
        <v>381</v>
      </c>
      <c r="B238" s="53" t="s">
        <v>1370</v>
      </c>
      <c r="C238" s="69">
        <v>26937.84</v>
      </c>
      <c r="D238" s="69">
        <v>1500</v>
      </c>
      <c r="E238" s="69">
        <v>1500</v>
      </c>
      <c r="F238" s="81">
        <v>100</v>
      </c>
      <c r="G238" s="81">
        <v>5.5683751926657816</v>
      </c>
    </row>
    <row r="239" spans="1:7" s="108" customFormat="1">
      <c r="A239" s="110">
        <v>3811</v>
      </c>
      <c r="B239" s="111" t="s">
        <v>1337</v>
      </c>
      <c r="C239" s="78">
        <v>0</v>
      </c>
      <c r="D239" s="78">
        <v>1500</v>
      </c>
      <c r="E239" s="78">
        <v>1500</v>
      </c>
      <c r="F239" s="107"/>
      <c r="G239" s="107" t="e">
        <v>#DIV/0!</v>
      </c>
    </row>
    <row r="240" spans="1:7">
      <c r="A240" s="60">
        <v>3812</v>
      </c>
      <c r="B240" s="61" t="s">
        <v>1454</v>
      </c>
      <c r="C240" s="70">
        <v>26937.84</v>
      </c>
      <c r="D240" s="78">
        <v>0</v>
      </c>
      <c r="E240" s="78">
        <v>0</v>
      </c>
      <c r="F240" s="81" t="s">
        <v>1394</v>
      </c>
      <c r="G240" s="81" t="s">
        <v>1394</v>
      </c>
    </row>
    <row r="241" spans="1:7" s="21" customFormat="1" ht="15" customHeight="1">
      <c r="A241" s="80">
        <v>3813</v>
      </c>
      <c r="B241" s="79" t="s">
        <v>1627</v>
      </c>
      <c r="C241" s="121">
        <v>0</v>
      </c>
      <c r="D241" s="121">
        <v>0</v>
      </c>
      <c r="E241" s="121">
        <v>0</v>
      </c>
      <c r="F241" s="154"/>
      <c r="G241" s="154"/>
    </row>
    <row r="242" spans="1:7">
      <c r="A242" s="54">
        <v>4</v>
      </c>
      <c r="B242" s="53" t="s">
        <v>1377</v>
      </c>
      <c r="C242" s="69">
        <v>3293544.41</v>
      </c>
      <c r="D242" s="69">
        <v>1051200</v>
      </c>
      <c r="E242" s="69">
        <v>76582.98</v>
      </c>
      <c r="F242" s="81">
        <v>7.2852910958904102</v>
      </c>
      <c r="G242" s="81">
        <v>2.3252450997009628</v>
      </c>
    </row>
    <row r="243" spans="1:7">
      <c r="A243" s="54">
        <v>41</v>
      </c>
      <c r="B243" s="53" t="s">
        <v>1387</v>
      </c>
      <c r="C243" s="69">
        <v>143176.69</v>
      </c>
      <c r="D243" s="69">
        <v>166100</v>
      </c>
      <c r="E243" s="69">
        <v>0</v>
      </c>
      <c r="F243" s="81">
        <v>0</v>
      </c>
      <c r="G243" s="81">
        <v>0</v>
      </c>
    </row>
    <row r="244" spans="1:7">
      <c r="A244" s="54">
        <v>412</v>
      </c>
      <c r="B244" s="53" t="s">
        <v>1338</v>
      </c>
      <c r="C244" s="69">
        <v>143176.69</v>
      </c>
      <c r="D244" s="69">
        <v>166100</v>
      </c>
      <c r="E244" s="69">
        <v>0</v>
      </c>
      <c r="F244" s="81">
        <v>0</v>
      </c>
      <c r="G244" s="81">
        <v>0</v>
      </c>
    </row>
    <row r="245" spans="1:7">
      <c r="A245" s="60">
        <v>4123</v>
      </c>
      <c r="B245" s="61" t="s">
        <v>1338</v>
      </c>
      <c r="C245" s="70">
        <v>10676.69</v>
      </c>
      <c r="D245" s="70">
        <v>0</v>
      </c>
      <c r="E245" s="70">
        <v>0</v>
      </c>
      <c r="F245" s="81" t="e">
        <v>#DIV/0!</v>
      </c>
      <c r="G245" s="81">
        <v>0</v>
      </c>
    </row>
    <row r="246" spans="1:7">
      <c r="A246" s="60">
        <v>4124</v>
      </c>
      <c r="B246" s="61" t="s">
        <v>1589</v>
      </c>
      <c r="C246" s="70">
        <v>132500</v>
      </c>
      <c r="D246" s="70">
        <v>166100</v>
      </c>
      <c r="E246" s="70">
        <v>0</v>
      </c>
      <c r="F246" s="81"/>
      <c r="G246" s="81"/>
    </row>
    <row r="247" spans="1:7">
      <c r="A247" s="54">
        <v>42</v>
      </c>
      <c r="B247" s="53" t="s">
        <v>1378</v>
      </c>
      <c r="C247" s="69">
        <v>1784679.45</v>
      </c>
      <c r="D247" s="69">
        <v>885100</v>
      </c>
      <c r="E247" s="69">
        <v>76582.98</v>
      </c>
      <c r="F247" s="81">
        <v>8.6524663879787589</v>
      </c>
      <c r="G247" s="81">
        <v>4.2911336262654896</v>
      </c>
    </row>
    <row r="248" spans="1:7">
      <c r="A248" s="54">
        <v>422</v>
      </c>
      <c r="B248" s="53" t="s">
        <v>1379</v>
      </c>
      <c r="C248" s="69">
        <v>1639741.89</v>
      </c>
      <c r="D248" s="69">
        <v>822850</v>
      </c>
      <c r="E248" s="69">
        <v>60771.25</v>
      </c>
      <c r="F248" s="81">
        <v>7.3854590751655831</v>
      </c>
      <c r="G248" s="81">
        <v>3.7061473132213507</v>
      </c>
    </row>
    <row r="249" spans="1:7">
      <c r="A249" s="60">
        <v>4221</v>
      </c>
      <c r="B249" s="61" t="s">
        <v>1287</v>
      </c>
      <c r="C249" s="70">
        <v>765436.42</v>
      </c>
      <c r="D249" s="70">
        <v>410000</v>
      </c>
      <c r="E249" s="70">
        <v>6117.5</v>
      </c>
      <c r="F249" s="81">
        <v>1.4920731707317072</v>
      </c>
      <c r="G249" s="81">
        <v>0.79921726222538492</v>
      </c>
    </row>
    <row r="250" spans="1:7">
      <c r="A250" s="60">
        <v>4222</v>
      </c>
      <c r="B250" s="61" t="s">
        <v>1329</v>
      </c>
      <c r="C250" s="70">
        <v>4209.25</v>
      </c>
      <c r="D250" s="70">
        <v>10000</v>
      </c>
      <c r="E250" s="70">
        <v>12586.25</v>
      </c>
      <c r="F250" s="81">
        <v>125.86250000000001</v>
      </c>
      <c r="G250" s="81">
        <v>299.01407614183051</v>
      </c>
    </row>
    <row r="251" spans="1:7">
      <c r="A251" s="60">
        <v>4223</v>
      </c>
      <c r="B251" s="61" t="s">
        <v>1339</v>
      </c>
      <c r="C251" s="70">
        <v>236783.75</v>
      </c>
      <c r="D251" s="70">
        <v>30000</v>
      </c>
      <c r="E251" s="70">
        <v>0</v>
      </c>
      <c r="F251" s="81">
        <v>0</v>
      </c>
      <c r="G251" s="81">
        <v>0</v>
      </c>
    </row>
    <row r="252" spans="1:7">
      <c r="A252" s="60">
        <v>4224</v>
      </c>
      <c r="B252" s="61" t="s">
        <v>1340</v>
      </c>
      <c r="C252" s="70">
        <v>467143.29</v>
      </c>
      <c r="D252" s="70">
        <v>36850</v>
      </c>
      <c r="E252" s="70">
        <v>36850</v>
      </c>
      <c r="F252" s="81">
        <v>100</v>
      </c>
      <c r="G252" s="81">
        <v>7.8883718954841457</v>
      </c>
    </row>
    <row r="253" spans="1:7">
      <c r="A253" s="60">
        <v>4225</v>
      </c>
      <c r="B253" s="61" t="s">
        <v>1341</v>
      </c>
      <c r="C253" s="70">
        <v>12669.53</v>
      </c>
      <c r="D253" s="70">
        <v>150000</v>
      </c>
      <c r="E253" s="70">
        <v>0</v>
      </c>
      <c r="F253" s="81">
        <v>0</v>
      </c>
      <c r="G253" s="81">
        <v>0</v>
      </c>
    </row>
    <row r="254" spans="1:7">
      <c r="A254" s="60">
        <v>4227</v>
      </c>
      <c r="B254" s="61" t="s">
        <v>1288</v>
      </c>
      <c r="C254" s="70">
        <v>153499.65</v>
      </c>
      <c r="D254" s="70">
        <v>186000</v>
      </c>
      <c r="E254" s="70">
        <v>5217.5</v>
      </c>
      <c r="F254" s="81"/>
      <c r="G254" s="81"/>
    </row>
    <row r="255" spans="1:7">
      <c r="A255" s="64">
        <v>423</v>
      </c>
      <c r="B255" s="53" t="s">
        <v>1391</v>
      </c>
      <c r="C255" s="69">
        <v>0</v>
      </c>
      <c r="D255" s="69">
        <v>0</v>
      </c>
      <c r="E255" s="69">
        <v>0</v>
      </c>
      <c r="F255" s="81" t="s">
        <v>1394</v>
      </c>
      <c r="G255" s="81" t="e">
        <v>#DIV/0!</v>
      </c>
    </row>
    <row r="256" spans="1:7">
      <c r="A256" s="65">
        <v>4233</v>
      </c>
      <c r="B256" s="66" t="s">
        <v>1391</v>
      </c>
      <c r="C256" s="70">
        <v>0</v>
      </c>
      <c r="D256" s="70">
        <v>0</v>
      </c>
      <c r="E256" s="70">
        <v>0</v>
      </c>
      <c r="F256" s="81" t="s">
        <v>1394</v>
      </c>
      <c r="G256" s="81" t="e">
        <v>#DIV/0!</v>
      </c>
    </row>
    <row r="257" spans="1:8">
      <c r="A257" s="54">
        <v>424</v>
      </c>
      <c r="B257" s="53" t="s">
        <v>1381</v>
      </c>
      <c r="C257" s="69">
        <v>57187.56</v>
      </c>
      <c r="D257" s="69">
        <v>60000</v>
      </c>
      <c r="E257" s="69">
        <v>13561.73</v>
      </c>
      <c r="F257" s="81">
        <v>22.602883333333331</v>
      </c>
      <c r="G257" s="81">
        <v>23.714475665686731</v>
      </c>
    </row>
    <row r="258" spans="1:8">
      <c r="A258" s="60">
        <v>4241</v>
      </c>
      <c r="B258" s="61" t="s">
        <v>1331</v>
      </c>
      <c r="C258" s="70">
        <v>57187.56</v>
      </c>
      <c r="D258" s="70">
        <v>60000</v>
      </c>
      <c r="E258" s="70">
        <v>13561.73</v>
      </c>
      <c r="F258" s="81">
        <v>22.602883333333331</v>
      </c>
      <c r="G258" s="81">
        <v>23.714475665686731</v>
      </c>
    </row>
    <row r="259" spans="1:8">
      <c r="A259" s="54">
        <v>426</v>
      </c>
      <c r="B259" s="53" t="s">
        <v>1380</v>
      </c>
      <c r="C259" s="69">
        <v>87750</v>
      </c>
      <c r="D259" s="69">
        <v>2250</v>
      </c>
      <c r="E259" s="69">
        <v>2250</v>
      </c>
      <c r="F259" s="81"/>
      <c r="G259" s="81">
        <v>2.5641025641025639</v>
      </c>
    </row>
    <row r="260" spans="1:8">
      <c r="A260" s="60">
        <v>4262</v>
      </c>
      <c r="B260" s="61" t="s">
        <v>1470</v>
      </c>
      <c r="C260" s="70">
        <v>0</v>
      </c>
      <c r="D260" s="70">
        <v>2250</v>
      </c>
      <c r="E260" s="70">
        <v>2250</v>
      </c>
      <c r="F260" s="81"/>
      <c r="G260" s="81" t="s">
        <v>1394</v>
      </c>
    </row>
    <row r="261" spans="1:8">
      <c r="A261" s="60">
        <v>4263</v>
      </c>
      <c r="B261" s="61" t="s">
        <v>1586</v>
      </c>
      <c r="C261" s="70">
        <v>87750</v>
      </c>
      <c r="D261" s="70">
        <v>0</v>
      </c>
      <c r="E261" s="70">
        <v>0</v>
      </c>
      <c r="F261" s="81"/>
      <c r="G261" s="81"/>
    </row>
    <row r="262" spans="1:8">
      <c r="A262" s="60">
        <v>4264</v>
      </c>
      <c r="B262" s="61" t="s">
        <v>1471</v>
      </c>
      <c r="C262" s="70">
        <v>0</v>
      </c>
      <c r="D262" s="70">
        <v>0</v>
      </c>
      <c r="E262" s="70">
        <v>0</v>
      </c>
      <c r="F262" s="81"/>
      <c r="G262" s="81" t="e">
        <v>#DIV/0!</v>
      </c>
    </row>
    <row r="263" spans="1:8">
      <c r="A263" s="54">
        <v>45</v>
      </c>
      <c r="B263" s="36" t="s">
        <v>1587</v>
      </c>
      <c r="C263" s="69">
        <v>1365688.27</v>
      </c>
      <c r="D263" s="69">
        <v>0</v>
      </c>
      <c r="E263" s="69">
        <v>0</v>
      </c>
      <c r="F263" s="81"/>
      <c r="G263" s="81"/>
    </row>
    <row r="264" spans="1:8">
      <c r="A264" s="54">
        <v>452</v>
      </c>
      <c r="B264" s="36" t="s">
        <v>1490</v>
      </c>
      <c r="C264" s="69">
        <v>1365688.27</v>
      </c>
      <c r="D264" s="69">
        <v>0</v>
      </c>
      <c r="E264" s="69">
        <v>0</v>
      </c>
      <c r="F264" s="81"/>
      <c r="G264" s="81"/>
    </row>
    <row r="265" spans="1:8">
      <c r="A265" s="60">
        <v>4521</v>
      </c>
      <c r="B265" s="56" t="s">
        <v>1490</v>
      </c>
      <c r="C265" s="70">
        <v>1365688.27</v>
      </c>
      <c r="D265" s="70">
        <v>0</v>
      </c>
      <c r="E265" s="70">
        <v>0</v>
      </c>
      <c r="F265" s="81"/>
      <c r="G265" s="81"/>
    </row>
    <row r="266" spans="1:8">
      <c r="A266" s="67"/>
      <c r="B266" s="67" t="s">
        <v>18</v>
      </c>
      <c r="C266" s="68">
        <v>3273363.1900000004</v>
      </c>
      <c r="D266" s="68">
        <v>3931063</v>
      </c>
      <c r="E266" s="68">
        <v>4053440.79</v>
      </c>
      <c r="F266" s="90">
        <v>103.11309663569371</v>
      </c>
      <c r="G266" s="90">
        <v>123.83107387481802</v>
      </c>
    </row>
    <row r="267" spans="1:8">
      <c r="A267" s="54">
        <v>3</v>
      </c>
      <c r="B267" s="53" t="s">
        <v>1390</v>
      </c>
      <c r="C267" s="69">
        <v>3082161.2100000004</v>
      </c>
      <c r="D267" s="69">
        <v>3931063</v>
      </c>
      <c r="E267" s="69">
        <v>4053440.79</v>
      </c>
      <c r="F267" s="81">
        <v>103.11309663569371</v>
      </c>
      <c r="G267" s="81">
        <v>131.51293893546858</v>
      </c>
    </row>
    <row r="268" spans="1:8">
      <c r="A268" s="54">
        <v>31</v>
      </c>
      <c r="B268" s="53" t="s">
        <v>1348</v>
      </c>
      <c r="C268" s="69">
        <v>2549825.6300000004</v>
      </c>
      <c r="D268" s="69">
        <v>630253</v>
      </c>
      <c r="E268" s="69">
        <v>685105.71</v>
      </c>
      <c r="F268" s="81">
        <v>108.70328423664782</v>
      </c>
      <c r="G268" s="81">
        <v>26.86872788238464</v>
      </c>
    </row>
    <row r="269" spans="1:8">
      <c r="A269" s="54">
        <v>311</v>
      </c>
      <c r="B269" s="53" t="s">
        <v>1317</v>
      </c>
      <c r="C269" s="69">
        <v>2168234.4900000002</v>
      </c>
      <c r="D269" s="69">
        <v>528243</v>
      </c>
      <c r="E269" s="69">
        <v>575004.9</v>
      </c>
      <c r="F269" s="81">
        <v>108.85234636332144</v>
      </c>
      <c r="G269" s="81">
        <v>26.519497898034079</v>
      </c>
    </row>
    <row r="270" spans="1:8">
      <c r="A270" s="60">
        <v>3111</v>
      </c>
      <c r="B270" s="61" t="s">
        <v>1317</v>
      </c>
      <c r="C270" s="70">
        <v>2168234.4900000002</v>
      </c>
      <c r="D270" s="70">
        <v>528243</v>
      </c>
      <c r="E270" s="70">
        <v>575004.9</v>
      </c>
      <c r="F270" s="81">
        <v>108.85234636332144</v>
      </c>
      <c r="G270" s="81">
        <v>26.519497898034079</v>
      </c>
      <c r="H270" s="11"/>
    </row>
    <row r="271" spans="1:8" s="109" customFormat="1">
      <c r="A271" s="54">
        <v>312</v>
      </c>
      <c r="B271" s="53" t="s">
        <v>1318</v>
      </c>
      <c r="C271" s="69">
        <v>23475.16</v>
      </c>
      <c r="D271" s="69">
        <v>14850</v>
      </c>
      <c r="E271" s="69">
        <v>15225</v>
      </c>
      <c r="F271" s="81"/>
      <c r="G271" s="81" t="s">
        <v>1394</v>
      </c>
      <c r="H271" s="11"/>
    </row>
    <row r="272" spans="1:8">
      <c r="A272" s="60">
        <v>3121</v>
      </c>
      <c r="B272" s="61" t="s">
        <v>1318</v>
      </c>
      <c r="C272" s="70">
        <v>23475.16</v>
      </c>
      <c r="D272" s="70">
        <v>14850</v>
      </c>
      <c r="E272" s="70">
        <v>15225</v>
      </c>
      <c r="F272" s="81"/>
      <c r="G272" s="81" t="s">
        <v>1394</v>
      </c>
      <c r="H272" s="11"/>
    </row>
    <row r="273" spans="1:8">
      <c r="A273" s="54">
        <v>313</v>
      </c>
      <c r="B273" s="53" t="s">
        <v>1350</v>
      </c>
      <c r="C273" s="69">
        <v>358115.98000000004</v>
      </c>
      <c r="D273" s="69">
        <v>87160</v>
      </c>
      <c r="E273" s="69">
        <v>94875.81</v>
      </c>
      <c r="F273" s="81">
        <v>108.85246672785682</v>
      </c>
      <c r="G273" s="81">
        <v>26.493040048087213</v>
      </c>
      <c r="H273" s="11"/>
    </row>
    <row r="274" spans="1:8">
      <c r="A274" s="60">
        <v>3132</v>
      </c>
      <c r="B274" s="61" t="s">
        <v>1388</v>
      </c>
      <c r="C274" s="70">
        <v>357248.45</v>
      </c>
      <c r="D274" s="70">
        <v>87160</v>
      </c>
      <c r="E274" s="70">
        <v>94875.81</v>
      </c>
      <c r="F274" s="81">
        <v>108.85246672785682</v>
      </c>
      <c r="G274" s="81">
        <v>26.557374846552868</v>
      </c>
      <c r="H274" s="11"/>
    </row>
    <row r="275" spans="1:8">
      <c r="A275" s="60">
        <v>3133</v>
      </c>
      <c r="B275" s="61" t="s">
        <v>1389</v>
      </c>
      <c r="C275" s="70">
        <v>867.53</v>
      </c>
      <c r="D275" s="70">
        <v>0</v>
      </c>
      <c r="E275" s="70">
        <v>0</v>
      </c>
      <c r="F275" s="81" t="e">
        <v>#DIV/0!</v>
      </c>
      <c r="G275" s="81">
        <v>0</v>
      </c>
      <c r="H275" s="11"/>
    </row>
    <row r="276" spans="1:8">
      <c r="A276" s="54">
        <v>32</v>
      </c>
      <c r="B276" s="53" t="s">
        <v>1351</v>
      </c>
      <c r="C276" s="69">
        <v>532335.57999999996</v>
      </c>
      <c r="D276" s="69">
        <v>343492</v>
      </c>
      <c r="E276" s="69">
        <v>411017.1</v>
      </c>
      <c r="F276" s="81">
        <v>119.65841999231424</v>
      </c>
      <c r="G276" s="81">
        <v>77.210150033555905</v>
      </c>
      <c r="H276" s="11"/>
    </row>
    <row r="277" spans="1:8">
      <c r="A277" s="54">
        <v>321</v>
      </c>
      <c r="B277" s="53" t="s">
        <v>1352</v>
      </c>
      <c r="C277" s="69">
        <v>197535.89</v>
      </c>
      <c r="D277" s="69">
        <v>13592</v>
      </c>
      <c r="E277" s="69">
        <v>14284.66</v>
      </c>
      <c r="F277" s="81">
        <v>105.0960859329017</v>
      </c>
      <c r="G277" s="81">
        <v>7.2314251349463632</v>
      </c>
      <c r="H277" s="11"/>
    </row>
    <row r="278" spans="1:8">
      <c r="A278" s="60">
        <v>3211</v>
      </c>
      <c r="B278" s="61" t="s">
        <v>1342</v>
      </c>
      <c r="C278" s="70">
        <v>181511.78</v>
      </c>
      <c r="D278" s="70">
        <v>1427</v>
      </c>
      <c r="E278" s="70">
        <v>1672.77</v>
      </c>
      <c r="F278" s="81">
        <v>117.22284512964261</v>
      </c>
      <c r="G278" s="81">
        <v>0.92157655001785554</v>
      </c>
      <c r="H278" s="11"/>
    </row>
    <row r="279" spans="1:8">
      <c r="A279" s="60">
        <v>3212</v>
      </c>
      <c r="B279" s="61" t="s">
        <v>1265</v>
      </c>
      <c r="C279" s="70">
        <v>15652.88</v>
      </c>
      <c r="D279" s="70">
        <v>12165</v>
      </c>
      <c r="E279" s="70">
        <v>12236.89</v>
      </c>
      <c r="F279" s="81">
        <v>100.59095766543362</v>
      </c>
      <c r="G279" s="81" t="s">
        <v>1394</v>
      </c>
      <c r="H279" s="11"/>
    </row>
    <row r="280" spans="1:8">
      <c r="A280" s="60">
        <v>3213</v>
      </c>
      <c r="B280" s="61" t="s">
        <v>1266</v>
      </c>
      <c r="C280" s="70">
        <v>371.23</v>
      </c>
      <c r="D280" s="70">
        <v>0</v>
      </c>
      <c r="E280" s="70">
        <v>375</v>
      </c>
      <c r="F280" s="81"/>
      <c r="G280" s="81"/>
      <c r="H280" s="11"/>
    </row>
    <row r="281" spans="1:8" s="109" customFormat="1">
      <c r="A281" s="54">
        <v>322</v>
      </c>
      <c r="B281" s="53" t="s">
        <v>1373</v>
      </c>
      <c r="C281" s="69">
        <v>14280.519999999999</v>
      </c>
      <c r="D281" s="69">
        <v>0</v>
      </c>
      <c r="E281" s="69">
        <v>0</v>
      </c>
      <c r="F281" s="81"/>
      <c r="G281" s="81" t="s">
        <v>1394</v>
      </c>
      <c r="H281" s="11"/>
    </row>
    <row r="282" spans="1:8">
      <c r="A282" s="60">
        <v>3221</v>
      </c>
      <c r="B282" s="61" t="s">
        <v>1267</v>
      </c>
      <c r="C282" s="70">
        <v>53.72</v>
      </c>
      <c r="D282" s="70">
        <v>0</v>
      </c>
      <c r="E282" s="70">
        <v>0</v>
      </c>
      <c r="F282" s="81"/>
      <c r="G282" s="81" t="s">
        <v>1394</v>
      </c>
      <c r="H282" s="11"/>
    </row>
    <row r="283" spans="1:8">
      <c r="A283" s="60">
        <v>3222</v>
      </c>
      <c r="B283" s="61" t="s">
        <v>1268</v>
      </c>
      <c r="C283" s="70">
        <v>800.87</v>
      </c>
      <c r="D283" s="70">
        <v>0</v>
      </c>
      <c r="E283" s="70">
        <v>0</v>
      </c>
      <c r="F283" s="81"/>
      <c r="G283" s="81"/>
      <c r="H283" s="11"/>
    </row>
    <row r="284" spans="1:8">
      <c r="A284" s="60">
        <v>3223</v>
      </c>
      <c r="B284" s="61" t="s">
        <v>1269</v>
      </c>
      <c r="C284" s="70">
        <v>12764.63</v>
      </c>
      <c r="D284" s="70">
        <v>0</v>
      </c>
      <c r="E284" s="70">
        <v>0</v>
      </c>
      <c r="F284" s="81"/>
      <c r="G284" s="81"/>
      <c r="H284" s="11"/>
    </row>
    <row r="285" spans="1:8">
      <c r="A285" s="60">
        <v>3224</v>
      </c>
      <c r="B285" s="61" t="s">
        <v>1472</v>
      </c>
      <c r="C285" s="70">
        <v>661.3</v>
      </c>
      <c r="D285" s="70">
        <v>0</v>
      </c>
      <c r="E285" s="70">
        <v>0</v>
      </c>
      <c r="F285" s="81"/>
      <c r="G285" s="81"/>
      <c r="H285" s="11"/>
    </row>
    <row r="286" spans="1:8" s="109" customFormat="1">
      <c r="A286" s="54">
        <v>323</v>
      </c>
      <c r="B286" s="53" t="s">
        <v>1374</v>
      </c>
      <c r="C286" s="69">
        <v>198918.21</v>
      </c>
      <c r="D286" s="69">
        <v>329900</v>
      </c>
      <c r="E286" s="69">
        <v>396732.44</v>
      </c>
      <c r="F286" s="81"/>
      <c r="G286" s="81" t="s">
        <v>1394</v>
      </c>
      <c r="H286" s="11"/>
    </row>
    <row r="287" spans="1:8">
      <c r="A287" s="60">
        <v>3231</v>
      </c>
      <c r="B287" s="61" t="s">
        <v>1272</v>
      </c>
      <c r="C287" s="70">
        <v>3463.38</v>
      </c>
      <c r="D287" s="70">
        <v>0</v>
      </c>
      <c r="E287" s="70">
        <v>1111</v>
      </c>
      <c r="F287" s="81"/>
      <c r="G287" s="81" t="s">
        <v>1394</v>
      </c>
      <c r="H287" s="11"/>
    </row>
    <row r="288" spans="1:8">
      <c r="A288" s="60">
        <v>3232</v>
      </c>
      <c r="B288" s="61" t="s">
        <v>1273</v>
      </c>
      <c r="C288" s="70">
        <v>0</v>
      </c>
      <c r="D288" s="70">
        <v>0</v>
      </c>
      <c r="E288" s="70">
        <v>0</v>
      </c>
      <c r="F288" s="81"/>
      <c r="G288" s="81"/>
      <c r="H288" s="11"/>
    </row>
    <row r="289" spans="1:8">
      <c r="A289" s="60">
        <v>3233</v>
      </c>
      <c r="B289" s="61" t="s">
        <v>1274</v>
      </c>
      <c r="C289" s="70">
        <v>633.79</v>
      </c>
      <c r="D289" s="70">
        <v>0</v>
      </c>
      <c r="E289" s="70">
        <v>13921.44</v>
      </c>
      <c r="F289" s="81"/>
      <c r="G289" s="81"/>
      <c r="H289" s="11"/>
    </row>
    <row r="290" spans="1:8">
      <c r="A290" s="60">
        <v>3234</v>
      </c>
      <c r="B290" s="61" t="s">
        <v>1275</v>
      </c>
      <c r="C290" s="70">
        <v>0</v>
      </c>
      <c r="D290" s="70">
        <v>0</v>
      </c>
      <c r="E290" s="70">
        <v>0</v>
      </c>
      <c r="F290" s="81"/>
      <c r="G290" s="81"/>
      <c r="H290" s="11"/>
    </row>
    <row r="291" spans="1:8">
      <c r="A291" s="60">
        <v>3235</v>
      </c>
      <c r="B291" s="61" t="s">
        <v>1276</v>
      </c>
      <c r="C291" s="70">
        <v>6328.52</v>
      </c>
      <c r="D291" s="70">
        <v>0</v>
      </c>
      <c r="E291" s="70">
        <v>0</v>
      </c>
      <c r="F291" s="81"/>
      <c r="G291" s="81"/>
      <c r="H291" s="11"/>
    </row>
    <row r="292" spans="1:8">
      <c r="A292" s="60">
        <v>3237</v>
      </c>
      <c r="B292" s="61" t="s">
        <v>1278</v>
      </c>
      <c r="C292" s="70">
        <v>187194.12</v>
      </c>
      <c r="D292" s="70">
        <v>329900</v>
      </c>
      <c r="E292" s="70">
        <v>203325</v>
      </c>
      <c r="F292" s="81"/>
      <c r="G292" s="81" t="s">
        <v>1394</v>
      </c>
      <c r="H292" s="11"/>
    </row>
    <row r="293" spans="1:8">
      <c r="A293" s="60">
        <v>3238</v>
      </c>
      <c r="B293" s="61" t="s">
        <v>1279</v>
      </c>
      <c r="C293" s="70">
        <v>0</v>
      </c>
      <c r="D293" s="70">
        <v>0</v>
      </c>
      <c r="E293" s="70">
        <v>164625</v>
      </c>
      <c r="F293" s="81"/>
      <c r="G293" s="81"/>
      <c r="H293" s="11"/>
    </row>
    <row r="294" spans="1:8">
      <c r="A294" s="60">
        <v>3239</v>
      </c>
      <c r="B294" s="61" t="s">
        <v>1280</v>
      </c>
      <c r="C294" s="70">
        <v>1298.4000000000001</v>
      </c>
      <c r="D294" s="70">
        <v>0</v>
      </c>
      <c r="E294" s="70">
        <v>13750</v>
      </c>
      <c r="F294" s="81"/>
      <c r="G294" s="81"/>
      <c r="H294" s="11"/>
    </row>
    <row r="295" spans="1:8">
      <c r="A295" s="54">
        <v>329</v>
      </c>
      <c r="B295" s="53" t="s">
        <v>1285</v>
      </c>
      <c r="C295" s="69">
        <v>121600.95999999999</v>
      </c>
      <c r="D295" s="69">
        <v>0</v>
      </c>
      <c r="E295" s="69">
        <v>0</v>
      </c>
      <c r="F295" s="81" t="s">
        <v>1394</v>
      </c>
      <c r="G295" s="81">
        <v>0</v>
      </c>
      <c r="H295" s="11"/>
    </row>
    <row r="296" spans="1:8">
      <c r="A296" s="60">
        <v>3293</v>
      </c>
      <c r="B296" s="61" t="s">
        <v>1322</v>
      </c>
      <c r="C296" s="70">
        <v>121600.95999999999</v>
      </c>
      <c r="D296" s="70">
        <v>0</v>
      </c>
      <c r="E296" s="70">
        <v>0</v>
      </c>
      <c r="F296" s="81" t="s">
        <v>1394</v>
      </c>
      <c r="G296" s="81">
        <v>0</v>
      </c>
      <c r="H296" s="11"/>
    </row>
    <row r="297" spans="1:8">
      <c r="A297" s="60">
        <v>3295</v>
      </c>
      <c r="B297" s="61" t="s">
        <v>1284</v>
      </c>
      <c r="C297" s="70">
        <v>0</v>
      </c>
      <c r="D297" s="70">
        <v>0</v>
      </c>
      <c r="E297" s="70">
        <v>0</v>
      </c>
      <c r="F297" s="81" t="s">
        <v>1394</v>
      </c>
      <c r="G297" s="81" t="s">
        <v>1394</v>
      </c>
      <c r="H297" s="11"/>
    </row>
    <row r="298" spans="1:8">
      <c r="A298" s="54">
        <v>34</v>
      </c>
      <c r="B298" s="53" t="s">
        <v>1375</v>
      </c>
      <c r="C298" s="69">
        <v>0</v>
      </c>
      <c r="D298" s="69">
        <v>0</v>
      </c>
      <c r="E298" s="69">
        <v>0</v>
      </c>
      <c r="F298" s="81"/>
      <c r="G298" s="81" t="e">
        <v>#DIV/0!</v>
      </c>
      <c r="H298" s="11"/>
    </row>
    <row r="299" spans="1:8">
      <c r="A299" s="54">
        <v>343</v>
      </c>
      <c r="B299" s="53" t="s">
        <v>1376</v>
      </c>
      <c r="C299" s="69">
        <v>0</v>
      </c>
      <c r="D299" s="69">
        <v>0</v>
      </c>
      <c r="E299" s="69">
        <v>0</v>
      </c>
      <c r="F299" s="81"/>
      <c r="G299" s="81" t="e">
        <v>#DIV/0!</v>
      </c>
      <c r="H299" s="11"/>
    </row>
    <row r="300" spans="1:8">
      <c r="A300" s="60">
        <v>3432</v>
      </c>
      <c r="B300" s="123" t="s">
        <v>1324</v>
      </c>
      <c r="C300" s="70">
        <v>0</v>
      </c>
      <c r="D300" s="70">
        <v>0</v>
      </c>
      <c r="E300" s="70">
        <v>0</v>
      </c>
      <c r="F300" s="81"/>
      <c r="G300" s="81" t="e">
        <v>#DIV/0!</v>
      </c>
      <c r="H300" s="11"/>
    </row>
    <row r="301" spans="1:8" s="109" customFormat="1">
      <c r="A301" s="54">
        <v>35</v>
      </c>
      <c r="B301" s="170" t="s">
        <v>1671</v>
      </c>
      <c r="C301" s="69">
        <v>0</v>
      </c>
      <c r="D301" s="69">
        <v>1595003</v>
      </c>
      <c r="E301" s="69">
        <v>1592087.2</v>
      </c>
      <c r="F301" s="81"/>
      <c r="G301" s="81"/>
    </row>
    <row r="302" spans="1:8" s="109" customFormat="1">
      <c r="A302" s="54">
        <v>353</v>
      </c>
      <c r="B302" s="170" t="s">
        <v>1673</v>
      </c>
      <c r="C302" s="69">
        <v>0</v>
      </c>
      <c r="D302" s="69">
        <v>1595003</v>
      </c>
      <c r="E302" s="69">
        <v>1592087.2</v>
      </c>
      <c r="F302" s="81"/>
      <c r="G302" s="81"/>
    </row>
    <row r="303" spans="1:8" s="21" customFormat="1" ht="15" customHeight="1">
      <c r="A303" s="80">
        <v>3531</v>
      </c>
      <c r="B303" s="79" t="s">
        <v>1625</v>
      </c>
      <c r="C303" s="121">
        <v>0</v>
      </c>
      <c r="D303" s="121">
        <v>1595003</v>
      </c>
      <c r="E303" s="121">
        <v>1592087.2</v>
      </c>
      <c r="F303" s="154"/>
      <c r="G303" s="154"/>
    </row>
    <row r="304" spans="1:8" s="109" customFormat="1">
      <c r="A304" s="54">
        <v>36</v>
      </c>
      <c r="B304" s="53" t="s">
        <v>1431</v>
      </c>
      <c r="C304" s="69">
        <v>0</v>
      </c>
      <c r="D304" s="69">
        <v>372047</v>
      </c>
      <c r="E304" s="69">
        <v>372047.02</v>
      </c>
      <c r="F304" s="81"/>
      <c r="G304" s="81" t="s">
        <v>1394</v>
      </c>
    </row>
    <row r="305" spans="1:8" s="109" customFormat="1">
      <c r="A305" s="54">
        <v>361</v>
      </c>
      <c r="B305" s="53" t="s">
        <v>1431</v>
      </c>
      <c r="C305" s="69">
        <v>0</v>
      </c>
      <c r="D305" s="69">
        <v>372047</v>
      </c>
      <c r="E305" s="69">
        <v>372047.02</v>
      </c>
      <c r="F305" s="81"/>
      <c r="G305" s="81"/>
    </row>
    <row r="306" spans="1:8" s="21" customFormat="1" ht="15" customHeight="1">
      <c r="A306" s="80">
        <v>3611</v>
      </c>
      <c r="B306" s="79" t="s">
        <v>1626</v>
      </c>
      <c r="C306" s="121">
        <v>0</v>
      </c>
      <c r="D306" s="121">
        <v>372047</v>
      </c>
      <c r="E306" s="121">
        <v>372047.02</v>
      </c>
      <c r="F306" s="154"/>
      <c r="G306" s="154"/>
    </row>
    <row r="307" spans="1:8" s="21" customFormat="1" ht="15" customHeight="1">
      <c r="A307" s="143">
        <v>369</v>
      </c>
      <c r="B307" s="144" t="s">
        <v>1645</v>
      </c>
      <c r="C307" s="163">
        <v>0</v>
      </c>
      <c r="D307" s="163">
        <v>0</v>
      </c>
      <c r="E307" s="163">
        <v>0</v>
      </c>
      <c r="F307" s="155"/>
      <c r="G307" s="155"/>
    </row>
    <row r="308" spans="1:8" s="21" customFormat="1" ht="15" customHeight="1">
      <c r="A308" s="80">
        <v>3693</v>
      </c>
      <c r="B308" s="79" t="s">
        <v>1643</v>
      </c>
      <c r="C308" s="121">
        <v>0</v>
      </c>
      <c r="D308" s="121">
        <v>0</v>
      </c>
      <c r="E308" s="121">
        <v>0</v>
      </c>
      <c r="F308" s="154"/>
      <c r="G308" s="154"/>
    </row>
    <row r="309" spans="1:8" s="21" customFormat="1" ht="15" customHeight="1">
      <c r="A309" s="80">
        <v>3694</v>
      </c>
      <c r="B309" s="79" t="s">
        <v>1644</v>
      </c>
      <c r="C309" s="121">
        <v>0</v>
      </c>
      <c r="D309" s="121">
        <v>0</v>
      </c>
      <c r="E309" s="121">
        <v>0</v>
      </c>
      <c r="F309" s="154"/>
      <c r="G309" s="154"/>
    </row>
    <row r="310" spans="1:8">
      <c r="A310" s="54">
        <v>38</v>
      </c>
      <c r="B310" s="53" t="s">
        <v>1384</v>
      </c>
      <c r="C310" s="69">
        <v>0</v>
      </c>
      <c r="D310" s="69">
        <v>990268</v>
      </c>
      <c r="E310" s="69">
        <v>993183.76</v>
      </c>
      <c r="F310" s="81">
        <v>100.29444150472398</v>
      </c>
      <c r="G310" s="81" t="e">
        <v>#DIV/0!</v>
      </c>
    </row>
    <row r="311" spans="1:8">
      <c r="A311" s="54">
        <v>381</v>
      </c>
      <c r="B311" s="53" t="s">
        <v>1370</v>
      </c>
      <c r="C311" s="69">
        <v>0</v>
      </c>
      <c r="D311" s="69">
        <v>990268</v>
      </c>
      <c r="E311" s="69">
        <v>993183.76</v>
      </c>
      <c r="F311" s="81">
        <v>100.29444150472398</v>
      </c>
      <c r="G311" s="81" t="e">
        <v>#DIV/0!</v>
      </c>
    </row>
    <row r="312" spans="1:8" s="108" customFormat="1">
      <c r="A312" s="110">
        <v>3813</v>
      </c>
      <c r="B312" s="111" t="s">
        <v>1627</v>
      </c>
      <c r="C312" s="78">
        <v>0</v>
      </c>
      <c r="D312" s="78">
        <v>990268</v>
      </c>
      <c r="E312" s="78">
        <v>993183.76</v>
      </c>
      <c r="F312" s="107"/>
      <c r="G312" s="107" t="e">
        <v>#DIV/0!</v>
      </c>
    </row>
    <row r="313" spans="1:8">
      <c r="A313" s="60">
        <v>4</v>
      </c>
      <c r="B313" s="53" t="s">
        <v>1377</v>
      </c>
      <c r="C313" s="69">
        <v>191201.97999999998</v>
      </c>
      <c r="D313" s="69">
        <v>0</v>
      </c>
      <c r="E313" s="69">
        <v>0</v>
      </c>
      <c r="F313" s="81"/>
      <c r="G313" s="81" t="s">
        <v>1394</v>
      </c>
      <c r="H313" s="11"/>
    </row>
    <row r="314" spans="1:8">
      <c r="A314" s="60">
        <v>42</v>
      </c>
      <c r="B314" s="53" t="s">
        <v>1378</v>
      </c>
      <c r="C314" s="69">
        <v>191201.97999999998</v>
      </c>
      <c r="D314" s="69">
        <v>0</v>
      </c>
      <c r="E314" s="69">
        <v>0</v>
      </c>
      <c r="F314" s="81"/>
      <c r="G314" s="81" t="s">
        <v>1394</v>
      </c>
      <c r="H314" s="11"/>
    </row>
    <row r="315" spans="1:8">
      <c r="A315" s="60">
        <v>422</v>
      </c>
      <c r="B315" s="53" t="s">
        <v>1379</v>
      </c>
      <c r="C315" s="69">
        <v>191201.97999999998</v>
      </c>
      <c r="D315" s="69">
        <v>0</v>
      </c>
      <c r="E315" s="69">
        <v>0</v>
      </c>
      <c r="F315" s="81"/>
      <c r="G315" s="81" t="s">
        <v>1394</v>
      </c>
      <c r="H315" s="11"/>
    </row>
    <row r="316" spans="1:8">
      <c r="A316" s="60">
        <v>4221</v>
      </c>
      <c r="B316" s="61" t="s">
        <v>1287</v>
      </c>
      <c r="C316" s="70">
        <v>64376.89</v>
      </c>
      <c r="D316" s="70">
        <v>0</v>
      </c>
      <c r="E316" s="70">
        <v>0</v>
      </c>
      <c r="F316" s="81"/>
      <c r="G316" s="81" t="s">
        <v>1394</v>
      </c>
      <c r="H316" s="11"/>
    </row>
    <row r="317" spans="1:8">
      <c r="A317" s="60">
        <v>4227</v>
      </c>
      <c r="B317" s="61" t="s">
        <v>1288</v>
      </c>
      <c r="C317" s="70">
        <v>126825.09</v>
      </c>
      <c r="D317" s="70">
        <v>0</v>
      </c>
      <c r="E317" s="70">
        <v>0</v>
      </c>
      <c r="F317" s="81"/>
      <c r="G317" s="81"/>
      <c r="H317" s="11"/>
    </row>
    <row r="318" spans="1:8">
      <c r="A318" s="67"/>
      <c r="B318" s="67" t="s">
        <v>174</v>
      </c>
      <c r="C318" s="68">
        <v>322932.7</v>
      </c>
      <c r="D318" s="68">
        <v>301134</v>
      </c>
      <c r="E318" s="68">
        <v>295352.87</v>
      </c>
      <c r="F318" s="90">
        <v>98.080213459788666</v>
      </c>
      <c r="G318" s="90">
        <v>91.459573465307159</v>
      </c>
    </row>
    <row r="319" spans="1:8">
      <c r="A319" s="54">
        <v>3</v>
      </c>
      <c r="B319" s="53" t="s">
        <v>1390</v>
      </c>
      <c r="C319" s="69">
        <v>298597.90000000002</v>
      </c>
      <c r="D319" s="69">
        <v>283134</v>
      </c>
      <c r="E319" s="69">
        <v>278227.87</v>
      </c>
      <c r="F319" s="81">
        <v>98.267205634081392</v>
      </c>
      <c r="G319" s="81">
        <v>93.178106744890016</v>
      </c>
    </row>
    <row r="320" spans="1:8">
      <c r="A320" s="54">
        <v>31</v>
      </c>
      <c r="B320" s="53" t="s">
        <v>1349</v>
      </c>
      <c r="C320" s="69">
        <v>61164.59</v>
      </c>
      <c r="D320" s="69">
        <v>121417</v>
      </c>
      <c r="E320" s="69">
        <v>129147.19</v>
      </c>
      <c r="F320" s="81">
        <v>106.36664552739732</v>
      </c>
      <c r="G320" s="81">
        <v>211.14698880512401</v>
      </c>
    </row>
    <row r="321" spans="1:7">
      <c r="A321" s="54">
        <v>311</v>
      </c>
      <c r="B321" s="53" t="s">
        <v>1317</v>
      </c>
      <c r="C321" s="69">
        <v>52448.6</v>
      </c>
      <c r="D321" s="69">
        <v>104221</v>
      </c>
      <c r="E321" s="69">
        <v>110855.99</v>
      </c>
      <c r="F321" s="81">
        <v>106.36626975369647</v>
      </c>
      <c r="G321" s="81">
        <v>211.3611993456451</v>
      </c>
    </row>
    <row r="322" spans="1:7">
      <c r="A322" s="60">
        <v>3111</v>
      </c>
      <c r="B322" s="61" t="s">
        <v>1317</v>
      </c>
      <c r="C322" s="70">
        <v>52448.6</v>
      </c>
      <c r="D322" s="70">
        <v>104221</v>
      </c>
      <c r="E322" s="70">
        <v>110855.99</v>
      </c>
      <c r="F322" s="81">
        <v>106.36626975369647</v>
      </c>
      <c r="G322" s="81">
        <v>211.3611993456451</v>
      </c>
    </row>
    <row r="323" spans="1:7" s="109" customFormat="1">
      <c r="A323" s="54">
        <v>312</v>
      </c>
      <c r="B323" s="53" t="s">
        <v>1318</v>
      </c>
      <c r="C323" s="69">
        <v>62</v>
      </c>
      <c r="D323" s="69">
        <v>0</v>
      </c>
      <c r="E323" s="69">
        <v>0</v>
      </c>
      <c r="F323" s="81"/>
      <c r="G323" s="69">
        <v>0</v>
      </c>
    </row>
    <row r="324" spans="1:7">
      <c r="A324" s="60">
        <v>3121</v>
      </c>
      <c r="B324" s="61" t="s">
        <v>1318</v>
      </c>
      <c r="C324" s="70">
        <v>62</v>
      </c>
      <c r="D324" s="70">
        <v>0</v>
      </c>
      <c r="E324" s="70">
        <v>0</v>
      </c>
      <c r="F324" s="81"/>
      <c r="G324" s="81"/>
    </row>
    <row r="325" spans="1:7">
      <c r="A325" s="54">
        <v>313</v>
      </c>
      <c r="B325" s="53" t="s">
        <v>1350</v>
      </c>
      <c r="C325" s="69">
        <v>8653.99</v>
      </c>
      <c r="D325" s="69">
        <v>17196</v>
      </c>
      <c r="E325" s="69">
        <v>18291.2</v>
      </c>
      <c r="F325" s="81">
        <v>106.36892300535008</v>
      </c>
      <c r="G325" s="81">
        <v>211.36146448054598</v>
      </c>
    </row>
    <row r="326" spans="1:7">
      <c r="A326" s="60">
        <v>3132</v>
      </c>
      <c r="B326" s="61" t="s">
        <v>1388</v>
      </c>
      <c r="C326" s="70">
        <v>8653.99</v>
      </c>
      <c r="D326" s="70">
        <v>17196</v>
      </c>
      <c r="E326" s="70">
        <v>18291.2</v>
      </c>
      <c r="F326" s="81">
        <v>106.36892300535008</v>
      </c>
      <c r="G326" s="81">
        <v>211.36146448054598</v>
      </c>
    </row>
    <row r="327" spans="1:7">
      <c r="A327" s="60">
        <v>3133</v>
      </c>
      <c r="B327" s="61" t="s">
        <v>1389</v>
      </c>
      <c r="C327" s="70">
        <v>0</v>
      </c>
      <c r="D327" s="70">
        <v>0</v>
      </c>
      <c r="E327" s="70">
        <v>0</v>
      </c>
      <c r="F327" s="81" t="e">
        <v>#DIV/0!</v>
      </c>
      <c r="G327" s="81" t="e">
        <v>#DIV/0!</v>
      </c>
    </row>
    <row r="328" spans="1:7">
      <c r="A328" s="54">
        <v>32</v>
      </c>
      <c r="B328" s="53" t="s">
        <v>1351</v>
      </c>
      <c r="C328" s="69">
        <v>236901.41</v>
      </c>
      <c r="D328" s="69">
        <v>161717</v>
      </c>
      <c r="E328" s="69">
        <v>149080.68</v>
      </c>
      <c r="F328" s="81">
        <v>92.186152352566523</v>
      </c>
      <c r="G328" s="81">
        <v>62.929418613422349</v>
      </c>
    </row>
    <row r="329" spans="1:7">
      <c r="A329" s="54">
        <v>321</v>
      </c>
      <c r="B329" s="53" t="s">
        <v>1352</v>
      </c>
      <c r="C329" s="69">
        <v>55531.78</v>
      </c>
      <c r="D329" s="69">
        <v>49698</v>
      </c>
      <c r="E329" s="69">
        <v>33694.800000000003</v>
      </c>
      <c r="F329" s="81">
        <v>67.799106603887481</v>
      </c>
      <c r="G329" s="81">
        <v>60.676607160800543</v>
      </c>
    </row>
    <row r="330" spans="1:7">
      <c r="A330" s="60">
        <v>3211</v>
      </c>
      <c r="B330" s="61" t="s">
        <v>1264</v>
      </c>
      <c r="C330" s="70">
        <v>40146.759999999995</v>
      </c>
      <c r="D330" s="70">
        <v>20673</v>
      </c>
      <c r="E330" s="70">
        <v>7709</v>
      </c>
      <c r="F330" s="81">
        <v>37.29018526580564</v>
      </c>
      <c r="G330" s="81">
        <v>19.202047687036266</v>
      </c>
    </row>
    <row r="331" spans="1:7">
      <c r="A331" s="60">
        <v>3212</v>
      </c>
      <c r="B331" s="61" t="s">
        <v>1343</v>
      </c>
      <c r="C331" s="70">
        <v>0</v>
      </c>
      <c r="D331" s="70">
        <v>0</v>
      </c>
      <c r="E331" s="70">
        <v>0</v>
      </c>
      <c r="F331" s="81" t="s">
        <v>1394</v>
      </c>
      <c r="G331" s="81" t="s">
        <v>1394</v>
      </c>
    </row>
    <row r="332" spans="1:7">
      <c r="A332" s="60">
        <v>3213</v>
      </c>
      <c r="B332" s="61" t="s">
        <v>1266</v>
      </c>
      <c r="C332" s="70">
        <v>15385.02</v>
      </c>
      <c r="D332" s="70">
        <v>29025</v>
      </c>
      <c r="E332" s="70">
        <v>25985.8</v>
      </c>
      <c r="F332" s="81">
        <v>89.529026701119719</v>
      </c>
      <c r="G332" s="81">
        <v>168.90325784431869</v>
      </c>
    </row>
    <row r="333" spans="1:7">
      <c r="A333" s="54">
        <v>322</v>
      </c>
      <c r="B333" s="53" t="s">
        <v>1373</v>
      </c>
      <c r="C333" s="69">
        <v>38002.78</v>
      </c>
      <c r="D333" s="69">
        <v>18000</v>
      </c>
      <c r="E333" s="69">
        <v>17711.900000000001</v>
      </c>
      <c r="F333" s="81">
        <v>98.399444444444455</v>
      </c>
      <c r="G333" s="81">
        <v>46.60685349861248</v>
      </c>
    </row>
    <row r="334" spans="1:7">
      <c r="A334" s="60">
        <v>3221</v>
      </c>
      <c r="B334" s="61" t="s">
        <v>1267</v>
      </c>
      <c r="C334" s="70">
        <v>1169.55</v>
      </c>
      <c r="D334" s="70">
        <v>500</v>
      </c>
      <c r="E334" s="70">
        <v>229.9</v>
      </c>
      <c r="F334" s="81">
        <v>45.98</v>
      </c>
      <c r="G334" s="81">
        <v>19.657133085374717</v>
      </c>
    </row>
    <row r="335" spans="1:7">
      <c r="A335" s="60">
        <v>3222</v>
      </c>
      <c r="B335" s="61" t="s">
        <v>1268</v>
      </c>
      <c r="C335" s="70">
        <v>8082.99</v>
      </c>
      <c r="D335" s="70">
        <v>0</v>
      </c>
      <c r="E335" s="70">
        <v>0</v>
      </c>
      <c r="F335" s="81"/>
      <c r="G335" s="81"/>
    </row>
    <row r="336" spans="1:7">
      <c r="A336" s="60">
        <v>3223</v>
      </c>
      <c r="B336" s="61" t="s">
        <v>1269</v>
      </c>
      <c r="C336" s="70">
        <v>0</v>
      </c>
      <c r="D336" s="70">
        <v>0</v>
      </c>
      <c r="E336" s="70">
        <v>0</v>
      </c>
      <c r="F336" s="81"/>
      <c r="G336" s="81"/>
    </row>
    <row r="337" spans="1:7">
      <c r="A337" s="60">
        <v>3224</v>
      </c>
      <c r="B337" s="61" t="s">
        <v>1472</v>
      </c>
      <c r="C337" s="70">
        <v>28750.239999999998</v>
      </c>
      <c r="D337" s="70">
        <v>17500</v>
      </c>
      <c r="E337" s="70">
        <v>17482</v>
      </c>
      <c r="F337" s="81"/>
      <c r="G337" s="81" t="s">
        <v>1394</v>
      </c>
    </row>
    <row r="338" spans="1:7">
      <c r="A338" s="54">
        <v>323</v>
      </c>
      <c r="B338" s="53" t="s">
        <v>1374</v>
      </c>
      <c r="C338" s="69">
        <v>116346.93000000001</v>
      </c>
      <c r="D338" s="69">
        <v>93019</v>
      </c>
      <c r="E338" s="69">
        <v>96817.61</v>
      </c>
      <c r="F338" s="81">
        <v>104.08369257893548</v>
      </c>
      <c r="G338" s="81">
        <v>83.214580737110978</v>
      </c>
    </row>
    <row r="339" spans="1:7">
      <c r="A339" s="60">
        <v>3231</v>
      </c>
      <c r="B339" s="61" t="s">
        <v>1272</v>
      </c>
      <c r="C339" s="70">
        <v>4824.1000000000004</v>
      </c>
      <c r="D339" s="70">
        <v>0</v>
      </c>
      <c r="E339" s="70">
        <v>0</v>
      </c>
      <c r="F339" s="81" t="e">
        <v>#DIV/0!</v>
      </c>
      <c r="G339" s="81">
        <v>0</v>
      </c>
    </row>
    <row r="340" spans="1:7">
      <c r="A340" s="60">
        <v>3232</v>
      </c>
      <c r="B340" s="61" t="s">
        <v>1273</v>
      </c>
      <c r="C340" s="70">
        <v>17222.939999999999</v>
      </c>
      <c r="D340" s="70">
        <v>38000</v>
      </c>
      <c r="E340" s="70">
        <v>37935.879999999997</v>
      </c>
      <c r="F340" s="81"/>
      <c r="G340" s="81"/>
    </row>
    <row r="341" spans="1:7">
      <c r="A341" s="60">
        <v>3233</v>
      </c>
      <c r="B341" s="61" t="s">
        <v>1274</v>
      </c>
      <c r="C341" s="70">
        <v>500</v>
      </c>
      <c r="D341" s="70">
        <v>500</v>
      </c>
      <c r="E341" s="70">
        <v>545.21</v>
      </c>
      <c r="F341" s="81">
        <v>109.04200000000002</v>
      </c>
      <c r="G341" s="81">
        <v>109.04200000000002</v>
      </c>
    </row>
    <row r="342" spans="1:7">
      <c r="A342" s="60">
        <v>3235</v>
      </c>
      <c r="B342" s="61" t="s">
        <v>1276</v>
      </c>
      <c r="C342" s="70">
        <v>14013.41</v>
      </c>
      <c r="D342" s="70">
        <v>22687</v>
      </c>
      <c r="E342" s="70">
        <v>22686.82</v>
      </c>
      <c r="F342" s="81">
        <v>99.999206594084725</v>
      </c>
      <c r="G342" s="81">
        <v>161.89364330309326</v>
      </c>
    </row>
    <row r="343" spans="1:7">
      <c r="A343" s="60">
        <v>3237</v>
      </c>
      <c r="B343" s="61" t="s">
        <v>1278</v>
      </c>
      <c r="C343" s="121">
        <v>79445.740000000005</v>
      </c>
      <c r="D343" s="70">
        <v>29510</v>
      </c>
      <c r="E343" s="70">
        <v>23288.75</v>
      </c>
      <c r="F343" s="81">
        <v>78.918163334462903</v>
      </c>
      <c r="G343" s="81">
        <v>29.314032445289072</v>
      </c>
    </row>
    <row r="344" spans="1:7">
      <c r="A344" s="60">
        <v>3239</v>
      </c>
      <c r="B344" s="61" t="s">
        <v>1280</v>
      </c>
      <c r="C344" s="70">
        <v>340.74</v>
      </c>
      <c r="D344" s="70">
        <v>2322</v>
      </c>
      <c r="E344" s="70">
        <v>12360.95</v>
      </c>
      <c r="F344" s="81">
        <v>532.34065460809643</v>
      </c>
      <c r="G344" s="81">
        <v>3627.6779949521633</v>
      </c>
    </row>
    <row r="345" spans="1:7">
      <c r="A345" s="54">
        <v>324</v>
      </c>
      <c r="B345" s="53" t="s">
        <v>1382</v>
      </c>
      <c r="C345" s="69">
        <v>20081.25</v>
      </c>
      <c r="D345" s="69">
        <v>1000</v>
      </c>
      <c r="E345" s="69">
        <v>856.37</v>
      </c>
      <c r="F345" s="81">
        <v>85.637</v>
      </c>
      <c r="G345" s="81">
        <v>4.2645253657018367</v>
      </c>
    </row>
    <row r="346" spans="1:7">
      <c r="A346" s="60">
        <v>3241</v>
      </c>
      <c r="B346" s="61" t="s">
        <v>1382</v>
      </c>
      <c r="C346" s="70">
        <v>20081.25</v>
      </c>
      <c r="D346" s="70">
        <v>1000</v>
      </c>
      <c r="E346" s="70">
        <v>856.37</v>
      </c>
      <c r="F346" s="81">
        <v>85.637</v>
      </c>
      <c r="G346" s="81">
        <v>4.2645253657018367</v>
      </c>
    </row>
    <row r="347" spans="1:7">
      <c r="A347" s="54">
        <v>329</v>
      </c>
      <c r="B347" s="53" t="s">
        <v>1285</v>
      </c>
      <c r="C347" s="69">
        <v>6938.67</v>
      </c>
      <c r="D347" s="69">
        <v>0</v>
      </c>
      <c r="E347" s="69">
        <v>0</v>
      </c>
      <c r="F347" s="81" t="e">
        <v>#DIV/0!</v>
      </c>
      <c r="G347" s="81">
        <v>0</v>
      </c>
    </row>
    <row r="348" spans="1:7">
      <c r="A348" s="60">
        <v>3293</v>
      </c>
      <c r="B348" s="61" t="s">
        <v>1322</v>
      </c>
      <c r="C348" s="70">
        <v>6818.85</v>
      </c>
      <c r="D348" s="70">
        <v>0</v>
      </c>
      <c r="E348" s="70">
        <v>0</v>
      </c>
      <c r="F348" s="81" t="e">
        <v>#DIV/0!</v>
      </c>
      <c r="G348" s="81">
        <v>0</v>
      </c>
    </row>
    <row r="349" spans="1:7">
      <c r="A349" s="60">
        <v>3294</v>
      </c>
      <c r="B349" s="61" t="s">
        <v>1283</v>
      </c>
      <c r="C349" s="70">
        <v>0</v>
      </c>
      <c r="D349" s="70">
        <v>0</v>
      </c>
      <c r="E349" s="70">
        <v>0</v>
      </c>
      <c r="F349" s="81"/>
      <c r="G349" s="81" t="e">
        <v>#DIV/0!</v>
      </c>
    </row>
    <row r="350" spans="1:7">
      <c r="A350" s="60">
        <v>3295</v>
      </c>
      <c r="B350" s="61" t="s">
        <v>1284</v>
      </c>
      <c r="C350" s="70">
        <v>119.82</v>
      </c>
      <c r="D350" s="70">
        <v>0</v>
      </c>
      <c r="E350" s="70">
        <v>0</v>
      </c>
      <c r="F350" s="81" t="s">
        <v>1394</v>
      </c>
      <c r="G350" s="81" t="s">
        <v>1394</v>
      </c>
    </row>
    <row r="351" spans="1:7">
      <c r="A351" s="60">
        <v>3299</v>
      </c>
      <c r="B351" s="61" t="s">
        <v>1285</v>
      </c>
      <c r="C351" s="70">
        <v>0</v>
      </c>
      <c r="D351" s="70">
        <v>0</v>
      </c>
      <c r="E351" s="70">
        <v>0</v>
      </c>
      <c r="F351" s="81" t="e">
        <v>#DIV/0!</v>
      </c>
      <c r="G351" s="81" t="e">
        <v>#DIV/0!</v>
      </c>
    </row>
    <row r="352" spans="1:7">
      <c r="A352" s="54">
        <v>34</v>
      </c>
      <c r="B352" s="53" t="s">
        <v>1375</v>
      </c>
      <c r="C352" s="69">
        <v>531.90000000000009</v>
      </c>
      <c r="D352" s="69">
        <v>0</v>
      </c>
      <c r="E352" s="69">
        <v>0</v>
      </c>
      <c r="F352" s="81"/>
      <c r="G352" s="81">
        <v>0</v>
      </c>
    </row>
    <row r="353" spans="1:7">
      <c r="A353" s="54">
        <v>343</v>
      </c>
      <c r="B353" s="53" t="s">
        <v>1376</v>
      </c>
      <c r="C353" s="69">
        <v>531.90000000000009</v>
      </c>
      <c r="D353" s="69">
        <v>0</v>
      </c>
      <c r="E353" s="69">
        <v>0</v>
      </c>
      <c r="F353" s="81"/>
      <c r="G353" s="81">
        <v>0</v>
      </c>
    </row>
    <row r="354" spans="1:7">
      <c r="A354" s="110">
        <v>3431</v>
      </c>
      <c r="B354" s="111" t="s">
        <v>1286</v>
      </c>
      <c r="C354" s="78">
        <v>518.08000000000004</v>
      </c>
      <c r="D354" s="78">
        <v>0</v>
      </c>
      <c r="E354" s="78">
        <v>0</v>
      </c>
      <c r="F354" s="107"/>
      <c r="G354" s="107"/>
    </row>
    <row r="355" spans="1:7">
      <c r="A355" s="60">
        <v>3432</v>
      </c>
      <c r="B355" s="123" t="s">
        <v>1324</v>
      </c>
      <c r="C355" s="70">
        <v>13.82</v>
      </c>
      <c r="D355" s="70">
        <v>0</v>
      </c>
      <c r="E355" s="70">
        <v>0</v>
      </c>
      <c r="F355" s="81"/>
      <c r="G355" s="81">
        <v>0</v>
      </c>
    </row>
    <row r="356" spans="1:7">
      <c r="A356" s="54">
        <v>37</v>
      </c>
      <c r="B356" s="63" t="s">
        <v>1385</v>
      </c>
      <c r="C356" s="69">
        <v>0</v>
      </c>
      <c r="D356" s="69">
        <v>0</v>
      </c>
      <c r="E356" s="69">
        <v>0</v>
      </c>
      <c r="F356" s="81" t="s">
        <v>1394</v>
      </c>
      <c r="G356" s="81" t="e">
        <v>#DIV/0!</v>
      </c>
    </row>
    <row r="357" spans="1:7">
      <c r="A357" s="54">
        <v>372</v>
      </c>
      <c r="B357" s="53" t="s">
        <v>1386</v>
      </c>
      <c r="C357" s="69">
        <v>0</v>
      </c>
      <c r="D357" s="69">
        <v>0</v>
      </c>
      <c r="E357" s="69">
        <v>0</v>
      </c>
      <c r="F357" s="81" t="s">
        <v>1394</v>
      </c>
      <c r="G357" s="81" t="e">
        <v>#DIV/0!</v>
      </c>
    </row>
    <row r="358" spans="1:7">
      <c r="A358" s="60">
        <v>3721</v>
      </c>
      <c r="B358" s="61" t="s">
        <v>1344</v>
      </c>
      <c r="C358" s="70">
        <v>0</v>
      </c>
      <c r="D358" s="70">
        <v>0</v>
      </c>
      <c r="E358" s="70">
        <v>0</v>
      </c>
      <c r="F358" s="81" t="s">
        <v>1394</v>
      </c>
      <c r="G358" s="81" t="e">
        <v>#DIV/0!</v>
      </c>
    </row>
    <row r="359" spans="1:7">
      <c r="A359" s="54">
        <v>38</v>
      </c>
      <c r="B359" s="53" t="s">
        <v>1384</v>
      </c>
      <c r="C359" s="69">
        <v>0</v>
      </c>
      <c r="D359" s="69">
        <v>0</v>
      </c>
      <c r="E359" s="69">
        <v>0</v>
      </c>
      <c r="F359" s="81" t="s">
        <v>1394</v>
      </c>
      <c r="G359" s="81" t="s">
        <v>1394</v>
      </c>
    </row>
    <row r="360" spans="1:7">
      <c r="A360" s="54">
        <v>381</v>
      </c>
      <c r="B360" s="53" t="s">
        <v>1370</v>
      </c>
      <c r="C360" s="69">
        <v>0</v>
      </c>
      <c r="D360" s="69">
        <v>0</v>
      </c>
      <c r="E360" s="69">
        <v>0</v>
      </c>
      <c r="F360" s="81" t="s">
        <v>1394</v>
      </c>
      <c r="G360" s="81" t="s">
        <v>1394</v>
      </c>
    </row>
    <row r="361" spans="1:7">
      <c r="A361" s="60">
        <v>3811</v>
      </c>
      <c r="B361" s="61" t="s">
        <v>1337</v>
      </c>
      <c r="C361" s="70">
        <v>0</v>
      </c>
      <c r="D361" s="70">
        <v>0</v>
      </c>
      <c r="E361" s="70">
        <v>0</v>
      </c>
      <c r="F361" s="81" t="s">
        <v>1394</v>
      </c>
      <c r="G361" s="81" t="s">
        <v>1394</v>
      </c>
    </row>
    <row r="362" spans="1:7">
      <c r="A362" s="54">
        <v>4</v>
      </c>
      <c r="B362" s="53" t="s">
        <v>1377</v>
      </c>
      <c r="C362" s="69">
        <v>24334.799999999999</v>
      </c>
      <c r="D362" s="69">
        <v>18000</v>
      </c>
      <c r="E362" s="69">
        <v>17125</v>
      </c>
      <c r="F362" s="81">
        <v>95.138888888888886</v>
      </c>
      <c r="G362" s="81">
        <v>70.372470700396136</v>
      </c>
    </row>
    <row r="363" spans="1:7">
      <c r="A363" s="54">
        <v>41</v>
      </c>
      <c r="B363" s="53" t="s">
        <v>1387</v>
      </c>
      <c r="C363" s="69">
        <v>0</v>
      </c>
      <c r="D363" s="69">
        <v>0</v>
      </c>
      <c r="E363" s="69">
        <v>0</v>
      </c>
      <c r="F363" s="81" t="s">
        <v>1394</v>
      </c>
      <c r="G363" s="81" t="e">
        <v>#DIV/0!</v>
      </c>
    </row>
    <row r="364" spans="1:7">
      <c r="A364" s="54">
        <v>412</v>
      </c>
      <c r="B364" s="53" t="s">
        <v>1338</v>
      </c>
      <c r="C364" s="69">
        <v>0</v>
      </c>
      <c r="D364" s="69">
        <v>0</v>
      </c>
      <c r="E364" s="69">
        <v>0</v>
      </c>
      <c r="F364" s="81" t="s">
        <v>1394</v>
      </c>
      <c r="G364" s="81" t="e">
        <v>#DIV/0!</v>
      </c>
    </row>
    <row r="365" spans="1:7">
      <c r="A365" s="60">
        <v>4123</v>
      </c>
      <c r="B365" s="61" t="s">
        <v>1345</v>
      </c>
      <c r="C365" s="70">
        <v>0</v>
      </c>
      <c r="D365" s="70">
        <v>0</v>
      </c>
      <c r="E365" s="70">
        <v>0</v>
      </c>
      <c r="F365" s="81" t="s">
        <v>1394</v>
      </c>
      <c r="G365" s="81" t="e">
        <v>#DIV/0!</v>
      </c>
    </row>
    <row r="366" spans="1:7">
      <c r="A366" s="54">
        <v>42</v>
      </c>
      <c r="B366" s="53" t="s">
        <v>1377</v>
      </c>
      <c r="C366" s="69">
        <v>24334.799999999999</v>
      </c>
      <c r="D366" s="69">
        <v>18000</v>
      </c>
      <c r="E366" s="69">
        <v>17125</v>
      </c>
      <c r="F366" s="81">
        <v>95.138888888888886</v>
      </c>
      <c r="G366" s="81">
        <v>70.372470700396136</v>
      </c>
    </row>
    <row r="367" spans="1:7">
      <c r="A367" s="54">
        <v>422</v>
      </c>
      <c r="B367" s="53" t="s">
        <v>1379</v>
      </c>
      <c r="C367" s="69">
        <v>24334.799999999999</v>
      </c>
      <c r="D367" s="69">
        <v>18000</v>
      </c>
      <c r="E367" s="69">
        <v>17125</v>
      </c>
      <c r="F367" s="81">
        <v>95.138888888888886</v>
      </c>
      <c r="G367" s="81">
        <v>70.372470700396136</v>
      </c>
    </row>
    <row r="368" spans="1:7">
      <c r="A368" s="60">
        <v>4221</v>
      </c>
      <c r="B368" s="61" t="s">
        <v>1287</v>
      </c>
      <c r="C368" s="70">
        <v>11584.8</v>
      </c>
      <c r="D368" s="70">
        <v>6000</v>
      </c>
      <c r="E368" s="70">
        <v>9225</v>
      </c>
      <c r="F368" s="81">
        <v>153.75</v>
      </c>
      <c r="G368" s="81">
        <v>79.630205096333128</v>
      </c>
    </row>
    <row r="369" spans="1:7">
      <c r="A369" s="60">
        <v>4222</v>
      </c>
      <c r="B369" s="61" t="s">
        <v>1329</v>
      </c>
      <c r="C369" s="70">
        <v>0</v>
      </c>
      <c r="D369" s="70">
        <v>12000</v>
      </c>
      <c r="E369" s="70">
        <v>7900</v>
      </c>
      <c r="F369" s="81"/>
      <c r="G369" s="81"/>
    </row>
    <row r="370" spans="1:7">
      <c r="A370" s="60">
        <v>4224</v>
      </c>
      <c r="B370" s="61" t="s">
        <v>1340</v>
      </c>
      <c r="C370" s="70">
        <v>0</v>
      </c>
      <c r="D370" s="70">
        <v>0</v>
      </c>
      <c r="E370" s="70">
        <v>0</v>
      </c>
      <c r="F370" s="81"/>
      <c r="G370" s="81" t="e">
        <v>#DIV/0!</v>
      </c>
    </row>
    <row r="371" spans="1:7">
      <c r="A371" s="60">
        <v>4225</v>
      </c>
      <c r="B371" s="61" t="s">
        <v>1341</v>
      </c>
      <c r="C371" s="70">
        <v>12750</v>
      </c>
      <c r="D371" s="70">
        <v>0</v>
      </c>
      <c r="E371" s="70">
        <v>0</v>
      </c>
      <c r="F371" s="81"/>
      <c r="G371" s="81"/>
    </row>
    <row r="372" spans="1:7">
      <c r="A372" s="60">
        <v>4227</v>
      </c>
      <c r="B372" s="61" t="s">
        <v>1288</v>
      </c>
      <c r="C372" s="70">
        <v>0</v>
      </c>
      <c r="D372" s="70">
        <v>0</v>
      </c>
      <c r="E372" s="70">
        <v>0</v>
      </c>
      <c r="F372" s="81" t="s">
        <v>1394</v>
      </c>
      <c r="G372" s="81" t="s">
        <v>1394</v>
      </c>
    </row>
    <row r="373" spans="1:7">
      <c r="A373" s="54">
        <v>424</v>
      </c>
      <c r="B373" s="53" t="s">
        <v>1381</v>
      </c>
      <c r="C373" s="69">
        <v>0</v>
      </c>
      <c r="D373" s="69">
        <v>0</v>
      </c>
      <c r="E373" s="69">
        <v>0</v>
      </c>
      <c r="F373" s="81" t="s">
        <v>1394</v>
      </c>
      <c r="G373" s="81" t="s">
        <v>1394</v>
      </c>
    </row>
    <row r="374" spans="1:7">
      <c r="A374" s="60">
        <v>4241</v>
      </c>
      <c r="B374" s="61" t="s">
        <v>1346</v>
      </c>
      <c r="C374" s="70">
        <v>0</v>
      </c>
      <c r="D374" s="70">
        <v>0</v>
      </c>
      <c r="E374" s="70">
        <v>0</v>
      </c>
      <c r="F374" s="81" t="s">
        <v>1394</v>
      </c>
      <c r="G374" s="81" t="s">
        <v>1394</v>
      </c>
    </row>
    <row r="375" spans="1:7">
      <c r="A375" s="54">
        <v>426</v>
      </c>
      <c r="B375" s="53" t="s">
        <v>1380</v>
      </c>
      <c r="C375" s="69">
        <v>0</v>
      </c>
      <c r="D375" s="69">
        <v>0</v>
      </c>
      <c r="E375" s="69">
        <v>0</v>
      </c>
      <c r="F375" s="81" t="s">
        <v>1394</v>
      </c>
      <c r="G375" s="81" t="s">
        <v>1394</v>
      </c>
    </row>
    <row r="376" spans="1:7" s="108" customFormat="1">
      <c r="A376" s="110">
        <v>4262</v>
      </c>
      <c r="B376" s="111" t="s">
        <v>1470</v>
      </c>
      <c r="C376" s="78">
        <v>0</v>
      </c>
      <c r="D376" s="78">
        <v>0</v>
      </c>
      <c r="E376" s="78">
        <v>0</v>
      </c>
      <c r="F376" s="107"/>
      <c r="G376" s="107"/>
    </row>
    <row r="377" spans="1:7" s="21" customFormat="1" ht="15" customHeight="1">
      <c r="A377" s="67"/>
      <c r="B377" s="67" t="s">
        <v>1537</v>
      </c>
      <c r="C377" s="72">
        <v>559841</v>
      </c>
      <c r="D377" s="72">
        <v>2018787</v>
      </c>
      <c r="E377" s="72">
        <v>1526009.79</v>
      </c>
      <c r="F377" s="72" t="e">
        <v>#REF!</v>
      </c>
      <c r="G377" s="72" t="e">
        <v>#REF!</v>
      </c>
    </row>
    <row r="378" spans="1:7" s="21" customFormat="1" ht="15" customHeight="1">
      <c r="A378" s="143">
        <v>3</v>
      </c>
      <c r="B378" s="53" t="s">
        <v>1390</v>
      </c>
      <c r="C378" s="69">
        <v>416684</v>
      </c>
      <c r="D378" s="69">
        <v>1583646</v>
      </c>
      <c r="E378" s="69">
        <v>1305190.23</v>
      </c>
      <c r="F378" s="69" t="e">
        <v>#REF!</v>
      </c>
      <c r="G378" s="69" t="e">
        <v>#REF!</v>
      </c>
    </row>
    <row r="379" spans="1:7" s="21" customFormat="1" ht="15" customHeight="1">
      <c r="A379" s="143">
        <v>31</v>
      </c>
      <c r="B379" s="53" t="s">
        <v>1349</v>
      </c>
      <c r="C379" s="69">
        <v>324391</v>
      </c>
      <c r="D379" s="69">
        <v>636416</v>
      </c>
      <c r="E379" s="69">
        <v>642518.03999999992</v>
      </c>
      <c r="F379" s="69" t="e">
        <v>#REF!</v>
      </c>
      <c r="G379" s="69">
        <v>21553.279999999999</v>
      </c>
    </row>
    <row r="380" spans="1:7" s="21" customFormat="1" ht="15" customHeight="1">
      <c r="A380" s="143">
        <v>311</v>
      </c>
      <c r="B380" s="53" t="s">
        <v>1317</v>
      </c>
      <c r="C380" s="69">
        <v>276623</v>
      </c>
      <c r="D380" s="69">
        <v>544091</v>
      </c>
      <c r="E380" s="69">
        <v>547139.82999999996</v>
      </c>
      <c r="F380" s="69" t="e">
        <v>#REF!</v>
      </c>
      <c r="G380" s="69">
        <v>0</v>
      </c>
    </row>
    <row r="381" spans="1:7" s="21" customFormat="1" ht="15" customHeight="1">
      <c r="A381" s="80">
        <v>3111</v>
      </c>
      <c r="B381" s="79" t="s">
        <v>1438</v>
      </c>
      <c r="C381" s="78">
        <v>276623</v>
      </c>
      <c r="D381" s="78">
        <v>544091</v>
      </c>
      <c r="E381" s="78">
        <v>547139.82999999996</v>
      </c>
      <c r="F381" s="78" t="e">
        <v>#REF!</v>
      </c>
      <c r="G381" s="78">
        <v>0</v>
      </c>
    </row>
    <row r="382" spans="1:7" s="21" customFormat="1" ht="15" customHeight="1">
      <c r="A382" s="143">
        <v>312</v>
      </c>
      <c r="B382" s="144" t="s">
        <v>1318</v>
      </c>
      <c r="C382" s="69">
        <v>2125</v>
      </c>
      <c r="D382" s="69">
        <v>2550</v>
      </c>
      <c r="E382" s="69">
        <v>5100</v>
      </c>
      <c r="F382" s="69"/>
      <c r="G382" s="69">
        <v>21553.279999999999</v>
      </c>
    </row>
    <row r="383" spans="1:7" s="21" customFormat="1" ht="15" customHeight="1">
      <c r="A383" s="80">
        <v>3121</v>
      </c>
      <c r="B383" s="79" t="s">
        <v>1318</v>
      </c>
      <c r="C383" s="78">
        <v>2125</v>
      </c>
      <c r="D383" s="78">
        <v>2550</v>
      </c>
      <c r="E383" s="78">
        <v>5100</v>
      </c>
      <c r="F383" s="78" t="e">
        <v>#REF!</v>
      </c>
      <c r="G383" s="78">
        <v>21553.279999999999</v>
      </c>
    </row>
    <row r="384" spans="1:7" s="21" customFormat="1" ht="15" customHeight="1">
      <c r="A384" s="143">
        <v>313</v>
      </c>
      <c r="B384" s="144" t="s">
        <v>1350</v>
      </c>
      <c r="C384" s="69">
        <v>45643</v>
      </c>
      <c r="D384" s="69">
        <v>89775</v>
      </c>
      <c r="E384" s="69">
        <v>90278.21</v>
      </c>
      <c r="F384" s="69" t="e">
        <v>#REF!</v>
      </c>
      <c r="G384" s="69">
        <v>0</v>
      </c>
    </row>
    <row r="385" spans="1:7" s="21" customFormat="1" ht="15" customHeight="1">
      <c r="A385" s="80">
        <v>3132</v>
      </c>
      <c r="B385" s="79" t="s">
        <v>1388</v>
      </c>
      <c r="C385" s="78">
        <v>45643</v>
      </c>
      <c r="D385" s="78">
        <v>89775</v>
      </c>
      <c r="E385" s="78">
        <v>90278.21</v>
      </c>
      <c r="F385" s="78" t="e">
        <v>#REF!</v>
      </c>
      <c r="G385" s="78">
        <v>0</v>
      </c>
    </row>
    <row r="386" spans="1:7" s="21" customFormat="1" ht="15" customHeight="1">
      <c r="A386" s="143">
        <v>32</v>
      </c>
      <c r="B386" s="53" t="s">
        <v>1351</v>
      </c>
      <c r="C386" s="69">
        <v>92293</v>
      </c>
      <c r="D386" s="69">
        <v>531714</v>
      </c>
      <c r="E386" s="69">
        <v>176485.07</v>
      </c>
      <c r="F386" s="69" t="e">
        <v>#REF!</v>
      </c>
      <c r="G386" s="69" t="e">
        <v>#REF!</v>
      </c>
    </row>
    <row r="387" spans="1:7" s="21" customFormat="1" ht="15" customHeight="1">
      <c r="A387" s="143">
        <v>321</v>
      </c>
      <c r="B387" s="144" t="s">
        <v>1352</v>
      </c>
      <c r="C387" s="69">
        <v>62783</v>
      </c>
      <c r="D387" s="69">
        <v>23713</v>
      </c>
      <c r="E387" s="69">
        <v>24126.79</v>
      </c>
      <c r="F387" s="69" t="e">
        <v>#REF!</v>
      </c>
      <c r="G387" s="69">
        <v>5687.52</v>
      </c>
    </row>
    <row r="388" spans="1:7" s="21" customFormat="1" ht="15" customHeight="1">
      <c r="A388" s="80">
        <v>3211</v>
      </c>
      <c r="B388" s="79" t="s">
        <v>1342</v>
      </c>
      <c r="C388" s="78">
        <v>7732</v>
      </c>
      <c r="D388" s="78">
        <v>2675</v>
      </c>
      <c r="E388" s="78">
        <v>1892.53</v>
      </c>
      <c r="F388" s="78" t="e">
        <v>#REF!</v>
      </c>
      <c r="G388" s="78">
        <v>4862.5</v>
      </c>
    </row>
    <row r="389" spans="1:7" s="21" customFormat="1" ht="15" customHeight="1">
      <c r="A389" s="80">
        <v>3212</v>
      </c>
      <c r="B389" s="79" t="s">
        <v>1265</v>
      </c>
      <c r="C389" s="78">
        <v>1247</v>
      </c>
      <c r="D389" s="78">
        <v>1825</v>
      </c>
      <c r="E389" s="78">
        <v>1736.15</v>
      </c>
      <c r="F389" s="78" t="e">
        <v>#REF!</v>
      </c>
      <c r="G389" s="78">
        <v>825.02</v>
      </c>
    </row>
    <row r="390" spans="1:7" s="21" customFormat="1" ht="15" customHeight="1">
      <c r="A390" s="80">
        <v>3213</v>
      </c>
      <c r="B390" s="79" t="s">
        <v>1266</v>
      </c>
      <c r="C390" s="78">
        <v>53804</v>
      </c>
      <c r="D390" s="78">
        <v>19213</v>
      </c>
      <c r="E390" s="78">
        <v>20498.11</v>
      </c>
      <c r="F390" s="78"/>
      <c r="G390" s="78"/>
    </row>
    <row r="391" spans="1:7" s="21" customFormat="1" ht="15" customHeight="1">
      <c r="A391" s="143">
        <v>322</v>
      </c>
      <c r="B391" s="144" t="s">
        <v>1373</v>
      </c>
      <c r="C391" s="69">
        <v>0</v>
      </c>
      <c r="D391" s="69">
        <v>0</v>
      </c>
      <c r="E391" s="69">
        <v>0</v>
      </c>
      <c r="F391" s="69" t="e">
        <v>#REF!</v>
      </c>
      <c r="G391" s="69">
        <v>44275.3</v>
      </c>
    </row>
    <row r="392" spans="1:7" s="21" customFormat="1" ht="15" customHeight="1">
      <c r="A392" s="80">
        <v>3221</v>
      </c>
      <c r="B392" s="79" t="s">
        <v>1267</v>
      </c>
      <c r="C392" s="78">
        <v>0</v>
      </c>
      <c r="D392" s="78">
        <v>0</v>
      </c>
      <c r="E392" s="78">
        <v>0</v>
      </c>
      <c r="F392" s="78" t="e">
        <v>#REF!</v>
      </c>
      <c r="G392" s="78">
        <v>0</v>
      </c>
    </row>
    <row r="393" spans="1:7" s="21" customFormat="1" ht="15" customHeight="1">
      <c r="A393" s="80">
        <v>3223</v>
      </c>
      <c r="B393" s="79" t="s">
        <v>1269</v>
      </c>
      <c r="C393" s="78">
        <v>0</v>
      </c>
      <c r="D393" s="78">
        <v>0</v>
      </c>
      <c r="E393" s="78">
        <v>0</v>
      </c>
      <c r="F393" s="78" t="e">
        <v>#REF!</v>
      </c>
      <c r="G393" s="78">
        <v>44275.3</v>
      </c>
    </row>
    <row r="394" spans="1:7" s="21" customFormat="1" ht="15" customHeight="1">
      <c r="A394" s="143">
        <v>323</v>
      </c>
      <c r="B394" s="144" t="s">
        <v>1374</v>
      </c>
      <c r="C394" s="69">
        <v>25665</v>
      </c>
      <c r="D394" s="69">
        <v>506434</v>
      </c>
      <c r="E394" s="69">
        <v>152273.28</v>
      </c>
      <c r="F394" s="69"/>
      <c r="G394" s="69" t="e">
        <v>#REF!</v>
      </c>
    </row>
    <row r="395" spans="1:7" s="21" customFormat="1" ht="15" customHeight="1">
      <c r="A395" s="80">
        <v>3231</v>
      </c>
      <c r="B395" s="79" t="s">
        <v>1272</v>
      </c>
      <c r="C395" s="78">
        <v>131</v>
      </c>
      <c r="D395" s="78">
        <v>0</v>
      </c>
      <c r="E395" s="78">
        <v>0</v>
      </c>
      <c r="F395" s="78" t="e">
        <v>#REF!</v>
      </c>
      <c r="G395" s="78">
        <v>0</v>
      </c>
    </row>
    <row r="396" spans="1:7" s="21" customFormat="1" ht="15" customHeight="1">
      <c r="A396" s="80">
        <v>3232</v>
      </c>
      <c r="B396" s="79" t="s">
        <v>1273</v>
      </c>
      <c r="C396" s="78">
        <v>0</v>
      </c>
      <c r="D396" s="78">
        <v>0</v>
      </c>
      <c r="E396" s="78">
        <v>0</v>
      </c>
      <c r="F396" s="78" t="e">
        <v>#REF!</v>
      </c>
      <c r="G396" s="78">
        <v>0</v>
      </c>
    </row>
    <row r="397" spans="1:7" s="21" customFormat="1" ht="15" customHeight="1">
      <c r="A397" s="80">
        <v>3233</v>
      </c>
      <c r="B397" s="79" t="s">
        <v>1274</v>
      </c>
      <c r="C397" s="78">
        <v>0</v>
      </c>
      <c r="D397" s="78">
        <v>4250</v>
      </c>
      <c r="E397" s="78">
        <v>4250</v>
      </c>
      <c r="F397" s="78"/>
      <c r="G397" s="78"/>
    </row>
    <row r="398" spans="1:7" s="21" customFormat="1" ht="15" customHeight="1">
      <c r="A398" s="80">
        <v>3234</v>
      </c>
      <c r="B398" s="79" t="s">
        <v>1275</v>
      </c>
      <c r="C398" s="78">
        <v>0</v>
      </c>
      <c r="D398" s="78">
        <v>0</v>
      </c>
      <c r="E398" s="78">
        <v>0</v>
      </c>
      <c r="F398" s="78" t="e">
        <v>#REF!</v>
      </c>
      <c r="G398" s="78">
        <v>0</v>
      </c>
    </row>
    <row r="399" spans="1:7" s="21" customFormat="1" ht="15" customHeight="1">
      <c r="A399" s="80">
        <v>3235</v>
      </c>
      <c r="B399" s="79" t="s">
        <v>1276</v>
      </c>
      <c r="C399" s="78">
        <v>34</v>
      </c>
      <c r="D399" s="78">
        <v>41425</v>
      </c>
      <c r="E399" s="78">
        <v>41424.75</v>
      </c>
      <c r="F399" s="78"/>
      <c r="G399" s="78" t="e">
        <v>#REF!</v>
      </c>
    </row>
    <row r="400" spans="1:7" s="21" customFormat="1" ht="15" customHeight="1">
      <c r="A400" s="80">
        <v>3237</v>
      </c>
      <c r="B400" s="79" t="s">
        <v>1278</v>
      </c>
      <c r="C400" s="78">
        <v>25500</v>
      </c>
      <c r="D400" s="78">
        <v>57206</v>
      </c>
      <c r="E400" s="78">
        <v>30111.279999999999</v>
      </c>
      <c r="F400" s="78" t="e">
        <v>#REF!</v>
      </c>
      <c r="G400" s="78">
        <v>36000</v>
      </c>
    </row>
    <row r="401" spans="1:7" s="21" customFormat="1" ht="15" customHeight="1">
      <c r="A401" s="80">
        <v>3238</v>
      </c>
      <c r="B401" s="79" t="s">
        <v>1279</v>
      </c>
      <c r="C401" s="78">
        <v>0</v>
      </c>
      <c r="D401" s="78">
        <v>399218</v>
      </c>
      <c r="E401" s="78">
        <v>72237.25</v>
      </c>
      <c r="F401" s="78"/>
      <c r="G401" s="78"/>
    </row>
    <row r="402" spans="1:7" s="21" customFormat="1" ht="15" customHeight="1">
      <c r="A402" s="80">
        <v>3239</v>
      </c>
      <c r="B402" s="79" t="s">
        <v>1280</v>
      </c>
      <c r="C402" s="78">
        <v>0</v>
      </c>
      <c r="D402" s="78">
        <v>4335</v>
      </c>
      <c r="E402" s="78">
        <v>4250</v>
      </c>
      <c r="F402" s="78"/>
      <c r="G402" s="78"/>
    </row>
    <row r="403" spans="1:7" s="21" customFormat="1" ht="15" customHeight="1">
      <c r="A403" s="143">
        <v>329</v>
      </c>
      <c r="B403" s="144" t="s">
        <v>1280</v>
      </c>
      <c r="C403" s="69">
        <v>3845</v>
      </c>
      <c r="D403" s="69">
        <v>1567</v>
      </c>
      <c r="E403" s="69">
        <v>85</v>
      </c>
      <c r="F403" s="69" t="e">
        <v>#REF!</v>
      </c>
      <c r="G403" s="69">
        <v>39453.589999999997</v>
      </c>
    </row>
    <row r="404" spans="1:7" s="21" customFormat="1" ht="15" customHeight="1">
      <c r="A404" s="80">
        <v>3293</v>
      </c>
      <c r="B404" s="79" t="s">
        <v>1322</v>
      </c>
      <c r="C404" s="78">
        <v>3845</v>
      </c>
      <c r="D404" s="78">
        <v>1567</v>
      </c>
      <c r="E404" s="78">
        <v>0</v>
      </c>
      <c r="F404" s="78" t="e">
        <v>#REF!</v>
      </c>
      <c r="G404" s="78">
        <v>39453.589999999997</v>
      </c>
    </row>
    <row r="405" spans="1:7" s="21" customFormat="1" ht="15" customHeight="1">
      <c r="A405" s="80">
        <v>3299</v>
      </c>
      <c r="B405" s="79" t="s">
        <v>1285</v>
      </c>
      <c r="C405" s="78">
        <v>0</v>
      </c>
      <c r="D405" s="78">
        <v>0</v>
      </c>
      <c r="E405" s="78">
        <v>85</v>
      </c>
      <c r="F405" s="78"/>
      <c r="G405" s="78"/>
    </row>
    <row r="406" spans="1:7" s="171" customFormat="1" ht="15" customHeight="1">
      <c r="A406" s="143">
        <v>35</v>
      </c>
      <c r="B406" s="144" t="s">
        <v>1671</v>
      </c>
      <c r="C406" s="69">
        <v>0</v>
      </c>
      <c r="D406" s="69">
        <v>208828</v>
      </c>
      <c r="E406" s="69">
        <v>237592.37</v>
      </c>
      <c r="F406" s="69"/>
      <c r="G406" s="69"/>
    </row>
    <row r="407" spans="1:7" s="171" customFormat="1" ht="15" customHeight="1">
      <c r="A407" s="143">
        <v>353</v>
      </c>
      <c r="B407" s="144" t="s">
        <v>1625</v>
      </c>
      <c r="C407" s="69">
        <v>0</v>
      </c>
      <c r="D407" s="69">
        <v>208828</v>
      </c>
      <c r="E407" s="69">
        <v>237592.37</v>
      </c>
      <c r="F407" s="69"/>
      <c r="G407" s="69"/>
    </row>
    <row r="408" spans="1:7" s="21" customFormat="1" ht="15" customHeight="1">
      <c r="A408" s="80">
        <v>3531</v>
      </c>
      <c r="B408" s="79" t="s">
        <v>1673</v>
      </c>
      <c r="C408" s="78">
        <v>0</v>
      </c>
      <c r="D408" s="78">
        <v>208828</v>
      </c>
      <c r="E408" s="78">
        <v>237592.37</v>
      </c>
      <c r="F408" s="78"/>
      <c r="G408" s="78"/>
    </row>
    <row r="409" spans="1:7" s="171" customFormat="1" ht="15" customHeight="1">
      <c r="A409" s="143">
        <v>36</v>
      </c>
      <c r="B409" s="144" t="s">
        <v>1431</v>
      </c>
      <c r="C409" s="69">
        <v>0</v>
      </c>
      <c r="D409" s="69">
        <v>174238</v>
      </c>
      <c r="E409" s="69">
        <v>215022.24</v>
      </c>
      <c r="F409" s="69"/>
      <c r="G409" s="69"/>
    </row>
    <row r="410" spans="1:7" s="171" customFormat="1" ht="15" customHeight="1">
      <c r="A410" s="143">
        <v>369</v>
      </c>
      <c r="B410" s="144" t="s">
        <v>1326</v>
      </c>
      <c r="C410" s="69">
        <v>0</v>
      </c>
      <c r="D410" s="69">
        <v>174238</v>
      </c>
      <c r="E410" s="69">
        <v>215022.24</v>
      </c>
      <c r="F410" s="69"/>
      <c r="G410" s="69"/>
    </row>
    <row r="411" spans="1:7" s="21" customFormat="1" ht="15" customHeight="1">
      <c r="A411" s="80">
        <v>3693</v>
      </c>
      <c r="B411" s="79" t="s">
        <v>1674</v>
      </c>
      <c r="C411" s="78">
        <v>0</v>
      </c>
      <c r="D411" s="78">
        <v>174238</v>
      </c>
      <c r="E411" s="78">
        <v>215022.24</v>
      </c>
      <c r="F411" s="78"/>
      <c r="G411" s="78"/>
    </row>
    <row r="412" spans="1:7" s="171" customFormat="1" ht="15" customHeight="1">
      <c r="A412" s="143">
        <v>38</v>
      </c>
      <c r="B412" s="144" t="s">
        <v>1384</v>
      </c>
      <c r="C412" s="69">
        <v>0</v>
      </c>
      <c r="D412" s="69">
        <v>32450</v>
      </c>
      <c r="E412" s="69">
        <v>33572.51</v>
      </c>
      <c r="F412" s="69"/>
      <c r="G412" s="69"/>
    </row>
    <row r="413" spans="1:7" s="171" customFormat="1" ht="15" customHeight="1">
      <c r="A413" s="143">
        <v>381</v>
      </c>
      <c r="B413" s="144" t="s">
        <v>1370</v>
      </c>
      <c r="C413" s="69">
        <v>0</v>
      </c>
      <c r="D413" s="69">
        <v>32450</v>
      </c>
      <c r="E413" s="69">
        <v>33572.51</v>
      </c>
      <c r="F413" s="69"/>
      <c r="G413" s="69"/>
    </row>
    <row r="414" spans="1:7" s="21" customFormat="1" ht="15" customHeight="1">
      <c r="A414" s="80">
        <v>3813</v>
      </c>
      <c r="B414" s="79" t="s">
        <v>1675</v>
      </c>
      <c r="C414" s="78">
        <v>0</v>
      </c>
      <c r="D414" s="78">
        <v>32450</v>
      </c>
      <c r="E414" s="78">
        <v>33572.51</v>
      </c>
      <c r="F414" s="78"/>
      <c r="G414" s="78"/>
    </row>
    <row r="415" spans="1:7" s="21" customFormat="1" ht="15" customHeight="1">
      <c r="A415" s="143">
        <v>4</v>
      </c>
      <c r="B415" s="53" t="s">
        <v>1377</v>
      </c>
      <c r="C415" s="69">
        <v>143157</v>
      </c>
      <c r="D415" s="69">
        <v>435141</v>
      </c>
      <c r="E415" s="69">
        <v>220819.56</v>
      </c>
      <c r="F415" s="69" t="e">
        <v>#REF!</v>
      </c>
      <c r="G415" s="69">
        <v>20312.5</v>
      </c>
    </row>
    <row r="416" spans="1:7" s="21" customFormat="1" ht="15" customHeight="1">
      <c r="A416" s="143">
        <v>42</v>
      </c>
      <c r="B416" s="53" t="s">
        <v>1378</v>
      </c>
      <c r="C416" s="69">
        <v>143157</v>
      </c>
      <c r="D416" s="69">
        <v>435141</v>
      </c>
      <c r="E416" s="69">
        <v>220819.56</v>
      </c>
      <c r="F416" s="69" t="e">
        <v>#REF!</v>
      </c>
      <c r="G416" s="69">
        <v>20312.5</v>
      </c>
    </row>
    <row r="417" spans="1:7" s="21" customFormat="1" ht="15" customHeight="1">
      <c r="A417" s="143">
        <v>422</v>
      </c>
      <c r="B417" s="53" t="s">
        <v>1379</v>
      </c>
      <c r="C417" s="69">
        <v>143157</v>
      </c>
      <c r="D417" s="69">
        <v>127016</v>
      </c>
      <c r="E417" s="69">
        <v>104233.56</v>
      </c>
      <c r="F417" s="69" t="e">
        <v>#REF!</v>
      </c>
      <c r="G417" s="69">
        <v>20312.5</v>
      </c>
    </row>
    <row r="418" spans="1:7" s="21" customFormat="1" ht="15" customHeight="1">
      <c r="A418" s="80">
        <v>4221</v>
      </c>
      <c r="B418" s="79" t="s">
        <v>1287</v>
      </c>
      <c r="C418" s="78">
        <v>143157</v>
      </c>
      <c r="D418" s="78">
        <v>0</v>
      </c>
      <c r="E418" s="78">
        <v>2620.5500000000002</v>
      </c>
      <c r="F418" s="78" t="e">
        <v>#REF!</v>
      </c>
      <c r="G418" s="78">
        <v>0</v>
      </c>
    </row>
    <row r="419" spans="1:7" s="21" customFormat="1" ht="17.25" customHeight="1">
      <c r="A419" s="80">
        <v>4224</v>
      </c>
      <c r="B419" s="79" t="s">
        <v>1340</v>
      </c>
      <c r="C419" s="78">
        <v>0</v>
      </c>
      <c r="D419" s="78">
        <v>127016</v>
      </c>
      <c r="E419" s="78">
        <v>101613.01</v>
      </c>
      <c r="F419" s="78" t="e">
        <v>#REF!</v>
      </c>
      <c r="G419" s="78">
        <v>20312.5</v>
      </c>
    </row>
    <row r="420" spans="1:7" s="171" customFormat="1" ht="15" customHeight="1">
      <c r="A420" s="143">
        <v>426</v>
      </c>
      <c r="B420" s="144" t="s">
        <v>1470</v>
      </c>
      <c r="C420" s="69">
        <v>0</v>
      </c>
      <c r="D420" s="69">
        <v>308125</v>
      </c>
      <c r="E420" s="69">
        <v>116586</v>
      </c>
      <c r="F420" s="69">
        <v>0</v>
      </c>
      <c r="G420" s="69"/>
    </row>
    <row r="421" spans="1:7" s="21" customFormat="1" ht="15" customHeight="1">
      <c r="A421" s="80">
        <v>4262</v>
      </c>
      <c r="B421" s="79" t="s">
        <v>1470</v>
      </c>
      <c r="C421" s="78">
        <v>0</v>
      </c>
      <c r="D421" s="78">
        <v>308125</v>
      </c>
      <c r="E421" s="78">
        <v>116586</v>
      </c>
      <c r="F421" s="78"/>
      <c r="G421" s="78"/>
    </row>
    <row r="422" spans="1:7">
      <c r="A422" s="67"/>
      <c r="B422" s="67" t="s">
        <v>522</v>
      </c>
      <c r="C422" s="68">
        <v>71681.76999999999</v>
      </c>
      <c r="D422" s="68">
        <v>84189</v>
      </c>
      <c r="E422" s="68">
        <v>87078.54</v>
      </c>
      <c r="F422" s="68" t="e">
        <v>#DIV/0!</v>
      </c>
      <c r="G422" s="68" t="e">
        <v>#DIV/0!</v>
      </c>
    </row>
    <row r="423" spans="1:7">
      <c r="A423" s="54">
        <v>3</v>
      </c>
      <c r="B423" s="53" t="s">
        <v>1390</v>
      </c>
      <c r="C423" s="69">
        <v>71681.76999999999</v>
      </c>
      <c r="D423" s="69">
        <v>84189</v>
      </c>
      <c r="E423" s="69">
        <v>87078.54</v>
      </c>
      <c r="F423" s="81">
        <v>103.43220610768627</v>
      </c>
      <c r="G423" s="81">
        <v>121.47933847057628</v>
      </c>
    </row>
    <row r="424" spans="1:7">
      <c r="A424" s="54">
        <v>31</v>
      </c>
      <c r="B424" s="53" t="s">
        <v>1349</v>
      </c>
      <c r="C424" s="69">
        <v>645.84</v>
      </c>
      <c r="D424" s="69">
        <v>0</v>
      </c>
      <c r="E424" s="69">
        <v>3147.11</v>
      </c>
      <c r="F424" s="81"/>
      <c r="G424" s="81"/>
    </row>
    <row r="425" spans="1:7">
      <c r="A425" s="54">
        <v>311</v>
      </c>
      <c r="B425" s="53" t="s">
        <v>1317</v>
      </c>
      <c r="C425" s="69">
        <v>554.37</v>
      </c>
      <c r="D425" s="69">
        <v>0</v>
      </c>
      <c r="E425" s="69">
        <v>3147.11</v>
      </c>
      <c r="F425" s="81"/>
      <c r="G425" s="81"/>
    </row>
    <row r="426" spans="1:7" s="108" customFormat="1">
      <c r="A426" s="110">
        <v>3111</v>
      </c>
      <c r="B426" s="79" t="s">
        <v>1438</v>
      </c>
      <c r="C426" s="78">
        <v>554.37</v>
      </c>
      <c r="D426" s="78">
        <v>0</v>
      </c>
      <c r="E426" s="78">
        <v>3147.11</v>
      </c>
      <c r="F426" s="107"/>
      <c r="G426" s="107"/>
    </row>
    <row r="427" spans="1:7">
      <c r="A427" s="54">
        <v>313</v>
      </c>
      <c r="B427" s="144" t="s">
        <v>1350</v>
      </c>
      <c r="C427" s="69">
        <v>91.47</v>
      </c>
      <c r="D427" s="69">
        <v>0</v>
      </c>
      <c r="E427" s="69">
        <v>0</v>
      </c>
      <c r="F427" s="81"/>
      <c r="G427" s="81"/>
    </row>
    <row r="428" spans="1:7" s="108" customFormat="1">
      <c r="A428" s="110">
        <v>3132</v>
      </c>
      <c r="B428" s="79" t="s">
        <v>1388</v>
      </c>
      <c r="C428" s="78">
        <v>91.47</v>
      </c>
      <c r="D428" s="78">
        <v>0</v>
      </c>
      <c r="E428" s="78">
        <v>0</v>
      </c>
      <c r="F428" s="107"/>
      <c r="G428" s="107"/>
    </row>
    <row r="429" spans="1:7">
      <c r="A429" s="54">
        <v>32</v>
      </c>
      <c r="B429" s="53" t="s">
        <v>1351</v>
      </c>
      <c r="C429" s="69">
        <v>71035.929999999993</v>
      </c>
      <c r="D429" s="69">
        <v>84189</v>
      </c>
      <c r="E429" s="69">
        <v>83931.43</v>
      </c>
      <c r="F429" s="81">
        <v>99.694057418427576</v>
      </c>
      <c r="G429" s="81">
        <v>118.15348936798604</v>
      </c>
    </row>
    <row r="430" spans="1:7">
      <c r="A430" s="54">
        <v>321</v>
      </c>
      <c r="B430" s="144" t="s">
        <v>1352</v>
      </c>
      <c r="C430" s="69">
        <v>20304.68</v>
      </c>
      <c r="D430" s="69">
        <v>0</v>
      </c>
      <c r="E430" s="69">
        <v>0</v>
      </c>
      <c r="F430" s="81"/>
      <c r="G430" s="81"/>
    </row>
    <row r="431" spans="1:7">
      <c r="A431" s="110">
        <v>3211</v>
      </c>
      <c r="B431" s="79" t="s">
        <v>1342</v>
      </c>
      <c r="C431" s="78">
        <v>14958</v>
      </c>
      <c r="D431" s="78">
        <v>0</v>
      </c>
      <c r="E431" s="78">
        <v>0</v>
      </c>
      <c r="F431" s="81"/>
      <c r="G431" s="81"/>
    </row>
    <row r="432" spans="1:7">
      <c r="A432" s="110">
        <v>3213</v>
      </c>
      <c r="B432" s="111" t="s">
        <v>1266</v>
      </c>
      <c r="C432" s="78">
        <v>5346.68</v>
      </c>
      <c r="D432" s="78">
        <v>0</v>
      </c>
      <c r="E432" s="78">
        <v>0</v>
      </c>
      <c r="F432" s="81"/>
      <c r="G432" s="81"/>
    </row>
    <row r="433" spans="1:7">
      <c r="A433" s="54">
        <v>322</v>
      </c>
      <c r="B433" s="53" t="s">
        <v>1373</v>
      </c>
      <c r="C433" s="69">
        <v>0</v>
      </c>
      <c r="D433" s="69">
        <v>15000</v>
      </c>
      <c r="E433" s="69">
        <v>20000</v>
      </c>
      <c r="F433" s="81"/>
      <c r="G433" s="81" t="s">
        <v>1394</v>
      </c>
    </row>
    <row r="434" spans="1:7">
      <c r="A434" s="110">
        <v>3223</v>
      </c>
      <c r="B434" s="111" t="s">
        <v>1274</v>
      </c>
      <c r="C434" s="69">
        <v>0</v>
      </c>
      <c r="D434" s="69">
        <v>0</v>
      </c>
      <c r="E434" s="69">
        <v>5000</v>
      </c>
      <c r="F434" s="81"/>
      <c r="G434" s="81"/>
    </row>
    <row r="435" spans="1:7" s="108" customFormat="1">
      <c r="A435" s="110">
        <v>3224</v>
      </c>
      <c r="B435" s="61" t="s">
        <v>1472</v>
      </c>
      <c r="C435" s="78">
        <v>0</v>
      </c>
      <c r="D435" s="78">
        <v>15000</v>
      </c>
      <c r="E435" s="78">
        <v>15000</v>
      </c>
      <c r="F435" s="107"/>
      <c r="G435" s="107" t="s">
        <v>1394</v>
      </c>
    </row>
    <row r="436" spans="1:7">
      <c r="A436" s="54">
        <v>323</v>
      </c>
      <c r="B436" s="53" t="s">
        <v>1374</v>
      </c>
      <c r="C436" s="69">
        <v>35750</v>
      </c>
      <c r="D436" s="69">
        <v>17164</v>
      </c>
      <c r="E436" s="69">
        <v>11489.61</v>
      </c>
      <c r="F436" s="81">
        <v>66.940165462596141</v>
      </c>
      <c r="G436" s="81" t="s">
        <v>1394</v>
      </c>
    </row>
    <row r="437" spans="1:7" s="108" customFormat="1">
      <c r="A437" s="110">
        <v>3235</v>
      </c>
      <c r="B437" s="111" t="s">
        <v>1276</v>
      </c>
      <c r="C437" s="78">
        <v>0</v>
      </c>
      <c r="D437" s="78">
        <v>0</v>
      </c>
      <c r="E437" s="78">
        <v>0</v>
      </c>
      <c r="F437" s="107"/>
      <c r="G437" s="107"/>
    </row>
    <row r="438" spans="1:7" s="108" customFormat="1">
      <c r="A438" s="110">
        <v>3237</v>
      </c>
      <c r="B438" s="61" t="s">
        <v>1320</v>
      </c>
      <c r="C438" s="78">
        <v>16250</v>
      </c>
      <c r="D438" s="78">
        <v>7890</v>
      </c>
      <c r="E438" s="78">
        <v>7889.61</v>
      </c>
      <c r="F438" s="107"/>
      <c r="G438" s="107" t="s">
        <v>1394</v>
      </c>
    </row>
    <row r="439" spans="1:7">
      <c r="A439" s="60">
        <v>3239</v>
      </c>
      <c r="B439" s="61" t="s">
        <v>1280</v>
      </c>
      <c r="C439" s="70">
        <v>19500</v>
      </c>
      <c r="D439" s="70">
        <v>9274</v>
      </c>
      <c r="E439" s="70">
        <v>3600</v>
      </c>
      <c r="F439" s="81">
        <v>38.818201423334052</v>
      </c>
      <c r="G439" s="81" t="s">
        <v>1394</v>
      </c>
    </row>
    <row r="440" spans="1:7">
      <c r="A440" s="54">
        <v>329</v>
      </c>
      <c r="B440" s="53" t="s">
        <v>1285</v>
      </c>
      <c r="C440" s="69">
        <v>14981.25</v>
      </c>
      <c r="D440" s="69">
        <v>52025</v>
      </c>
      <c r="E440" s="69">
        <v>52441.82</v>
      </c>
      <c r="F440" s="81"/>
      <c r="G440" s="81">
        <v>350.04969545264913</v>
      </c>
    </row>
    <row r="441" spans="1:7" s="108" customFormat="1">
      <c r="A441" s="110">
        <v>3293</v>
      </c>
      <c r="B441" s="111" t="s">
        <v>1322</v>
      </c>
      <c r="C441" s="78">
        <v>0</v>
      </c>
      <c r="D441" s="78">
        <v>3000</v>
      </c>
      <c r="E441" s="78">
        <v>1844</v>
      </c>
      <c r="F441" s="107"/>
      <c r="G441" s="107" t="e">
        <v>#DIV/0!</v>
      </c>
    </row>
    <row r="442" spans="1:7" s="108" customFormat="1">
      <c r="A442" s="110">
        <v>3294</v>
      </c>
      <c r="B442" s="111" t="s">
        <v>1283</v>
      </c>
      <c r="C442" s="78">
        <v>0</v>
      </c>
      <c r="D442" s="78">
        <v>2325</v>
      </c>
      <c r="E442" s="78">
        <v>3897.57</v>
      </c>
      <c r="F442" s="107"/>
      <c r="G442" s="107"/>
    </row>
    <row r="443" spans="1:7">
      <c r="A443" s="60">
        <v>3299</v>
      </c>
      <c r="B443" s="61" t="s">
        <v>1285</v>
      </c>
      <c r="C443" s="70">
        <v>14981.25</v>
      </c>
      <c r="D443" s="70">
        <v>46700</v>
      </c>
      <c r="E443" s="70">
        <v>46700.25</v>
      </c>
      <c r="F443" s="81"/>
      <c r="G443" s="81" t="s">
        <v>1394</v>
      </c>
    </row>
    <row r="444" spans="1:7">
      <c r="A444" s="54">
        <v>4</v>
      </c>
      <c r="B444" s="53" t="s">
        <v>1377</v>
      </c>
      <c r="C444" s="69">
        <v>0</v>
      </c>
      <c r="D444" s="69">
        <v>0</v>
      </c>
      <c r="E444" s="69">
        <v>0</v>
      </c>
      <c r="F444" s="81" t="e">
        <v>#DIV/0!</v>
      </c>
      <c r="G444" s="81" t="e">
        <v>#DIV/0!</v>
      </c>
    </row>
    <row r="445" spans="1:7">
      <c r="A445" s="54">
        <v>42</v>
      </c>
      <c r="B445" s="53" t="s">
        <v>1378</v>
      </c>
      <c r="C445" s="69">
        <v>0</v>
      </c>
      <c r="D445" s="69">
        <v>0</v>
      </c>
      <c r="E445" s="69">
        <v>0</v>
      </c>
      <c r="F445" s="81" t="e">
        <v>#DIV/0!</v>
      </c>
      <c r="G445" s="81" t="e">
        <v>#DIV/0!</v>
      </c>
    </row>
    <row r="446" spans="1:7">
      <c r="A446" s="54">
        <v>422</v>
      </c>
      <c r="B446" s="53" t="s">
        <v>1379</v>
      </c>
      <c r="C446" s="163">
        <v>0</v>
      </c>
      <c r="D446" s="163">
        <v>0</v>
      </c>
      <c r="E446" s="163">
        <v>0</v>
      </c>
      <c r="F446" s="81" t="e">
        <v>#DIV/0!</v>
      </c>
      <c r="G446" s="81" t="s">
        <v>1394</v>
      </c>
    </row>
    <row r="447" spans="1:7">
      <c r="A447" s="60">
        <v>4221</v>
      </c>
      <c r="B447" s="61" t="s">
        <v>1287</v>
      </c>
      <c r="C447" s="130"/>
      <c r="D447" s="130"/>
      <c r="E447" s="130"/>
      <c r="F447" s="81" t="e">
        <v>#DIV/0!</v>
      </c>
      <c r="G447" s="81" t="s">
        <v>1394</v>
      </c>
    </row>
    <row r="448" spans="1:7">
      <c r="A448" s="60">
        <v>4227</v>
      </c>
      <c r="B448" s="61" t="s">
        <v>1642</v>
      </c>
      <c r="C448" s="130">
        <v>0</v>
      </c>
      <c r="D448" s="130">
        <v>0</v>
      </c>
      <c r="E448" s="130">
        <v>0</v>
      </c>
      <c r="F448" s="81"/>
      <c r="G448" s="81"/>
    </row>
    <row r="449" spans="1:7">
      <c r="A449" s="54">
        <v>424</v>
      </c>
      <c r="B449" s="53" t="s">
        <v>1381</v>
      </c>
      <c r="C449" s="69">
        <v>0</v>
      </c>
      <c r="D449" s="69">
        <v>0</v>
      </c>
      <c r="E449" s="69">
        <v>0</v>
      </c>
      <c r="F449" s="81"/>
      <c r="G449" s="81" t="e">
        <v>#DIV/0!</v>
      </c>
    </row>
    <row r="450" spans="1:7">
      <c r="A450" s="60">
        <v>4241</v>
      </c>
      <c r="B450" s="61" t="s">
        <v>1346</v>
      </c>
      <c r="C450" s="70">
        <v>0</v>
      </c>
      <c r="D450" s="70">
        <v>0</v>
      </c>
      <c r="E450" s="70">
        <v>0</v>
      </c>
      <c r="F450" s="81"/>
      <c r="G450" s="81" t="e">
        <v>#DIV/0!</v>
      </c>
    </row>
    <row r="451" spans="1:7">
      <c r="A451" s="67"/>
      <c r="B451" s="67" t="s">
        <v>738</v>
      </c>
      <c r="C451" s="68">
        <v>13186.51</v>
      </c>
      <c r="D451" s="68">
        <v>8000</v>
      </c>
      <c r="E451" s="68">
        <v>4747.3999999999996</v>
      </c>
      <c r="F451" s="90">
        <v>59.342500000000001</v>
      </c>
      <c r="G451" s="90">
        <v>36.001944411371923</v>
      </c>
    </row>
    <row r="452" spans="1:7">
      <c r="A452" s="54">
        <v>4</v>
      </c>
      <c r="B452" s="53" t="s">
        <v>1377</v>
      </c>
      <c r="C452" s="69">
        <v>13186.51</v>
      </c>
      <c r="D452" s="69">
        <v>8000</v>
      </c>
      <c r="E452" s="69">
        <v>4747.3999999999996</v>
      </c>
      <c r="F452" s="81">
        <v>59.342500000000001</v>
      </c>
      <c r="G452" s="81">
        <v>36.001944411371923</v>
      </c>
    </row>
    <row r="453" spans="1:7">
      <c r="A453" s="54">
        <v>42</v>
      </c>
      <c r="B453" s="53" t="s">
        <v>1378</v>
      </c>
      <c r="C453" s="69">
        <v>13186.51</v>
      </c>
      <c r="D453" s="69">
        <v>8000</v>
      </c>
      <c r="E453" s="69">
        <v>4747.3999999999996</v>
      </c>
      <c r="F453" s="81">
        <v>59.342500000000001</v>
      </c>
      <c r="G453" s="81">
        <v>36.001944411371923</v>
      </c>
    </row>
    <row r="454" spans="1:7">
      <c r="A454" s="54">
        <v>422</v>
      </c>
      <c r="B454" s="53" t="s">
        <v>1379</v>
      </c>
      <c r="C454" s="69">
        <v>13186.51</v>
      </c>
      <c r="D454" s="69">
        <v>8000</v>
      </c>
      <c r="E454" s="69">
        <v>4747.3999999999996</v>
      </c>
      <c r="F454" s="81">
        <v>59.342500000000001</v>
      </c>
      <c r="G454" s="69">
        <v>36.001944411371923</v>
      </c>
    </row>
    <row r="455" spans="1:7">
      <c r="A455" s="60">
        <v>4221</v>
      </c>
      <c r="B455" s="61" t="s">
        <v>1328</v>
      </c>
      <c r="C455" s="70">
        <v>13186.51</v>
      </c>
      <c r="D455" s="70">
        <v>8000</v>
      </c>
      <c r="E455" s="70">
        <v>4747.3999999999996</v>
      </c>
      <c r="F455" s="81"/>
      <c r="G455" s="81">
        <v>36.001944411371923</v>
      </c>
    </row>
    <row r="456" spans="1:7">
      <c r="A456" s="60">
        <v>4227</v>
      </c>
      <c r="B456" s="61" t="s">
        <v>1288</v>
      </c>
      <c r="C456" s="70">
        <v>0</v>
      </c>
      <c r="D456" s="70">
        <v>0</v>
      </c>
      <c r="E456" s="70">
        <v>0</v>
      </c>
      <c r="F456" s="81" t="s">
        <v>1394</v>
      </c>
      <c r="G456" s="81" t="s">
        <v>1394</v>
      </c>
    </row>
    <row r="457" spans="1:7">
      <c r="A457" s="54">
        <v>426</v>
      </c>
      <c r="B457" s="53" t="s">
        <v>1380</v>
      </c>
      <c r="C457" s="69">
        <v>0</v>
      </c>
      <c r="D457" s="69">
        <v>0</v>
      </c>
      <c r="E457" s="69">
        <v>0</v>
      </c>
      <c r="F457" s="81"/>
      <c r="G457" s="81"/>
    </row>
    <row r="458" spans="1:7">
      <c r="A458" s="60">
        <v>4263</v>
      </c>
      <c r="B458" s="61" t="s">
        <v>1586</v>
      </c>
      <c r="C458" s="70">
        <v>0</v>
      </c>
      <c r="D458" s="70">
        <v>0</v>
      </c>
      <c r="E458" s="70">
        <v>0</v>
      </c>
      <c r="F458" s="81"/>
      <c r="G458" s="81"/>
    </row>
    <row r="459" spans="1:7" ht="17.25" customHeight="1">
      <c r="A459" s="67"/>
      <c r="B459" s="67" t="s">
        <v>1654</v>
      </c>
      <c r="C459" s="68">
        <v>0</v>
      </c>
      <c r="D459" s="68">
        <v>5009600</v>
      </c>
      <c r="E459" s="68">
        <v>3368104.2399999998</v>
      </c>
      <c r="F459" s="90">
        <v>67.232997444905777</v>
      </c>
      <c r="G459" s="90" t="e">
        <v>#DIV/0!</v>
      </c>
    </row>
    <row r="460" spans="1:7">
      <c r="A460" s="54">
        <v>3</v>
      </c>
      <c r="B460" s="53" t="s">
        <v>1390</v>
      </c>
      <c r="C460" s="69">
        <v>0</v>
      </c>
      <c r="D460" s="69">
        <v>3515700</v>
      </c>
      <c r="E460" s="69">
        <v>2490220.6599999997</v>
      </c>
      <c r="F460" s="81">
        <v>70.831432147225286</v>
      </c>
      <c r="G460" s="81" t="e">
        <v>#DIV/0!</v>
      </c>
    </row>
    <row r="461" spans="1:7">
      <c r="A461" s="54">
        <v>31</v>
      </c>
      <c r="B461" s="53" t="s">
        <v>1348</v>
      </c>
      <c r="C461" s="69">
        <v>0</v>
      </c>
      <c r="D461" s="69">
        <v>1357000</v>
      </c>
      <c r="E461" s="69">
        <v>1168808.46</v>
      </c>
      <c r="F461" s="81">
        <v>86.13179513633014</v>
      </c>
      <c r="G461" s="81" t="e">
        <v>#DIV/0!</v>
      </c>
    </row>
    <row r="462" spans="1:7">
      <c r="A462" s="54">
        <v>311</v>
      </c>
      <c r="B462" s="53" t="s">
        <v>1317</v>
      </c>
      <c r="C462" s="69">
        <v>0</v>
      </c>
      <c r="D462" s="69">
        <v>1167000</v>
      </c>
      <c r="E462" s="69">
        <v>1005536.48</v>
      </c>
      <c r="F462" s="81">
        <v>86.164222793487582</v>
      </c>
      <c r="G462" s="81" t="e">
        <v>#DIV/0!</v>
      </c>
    </row>
    <row r="463" spans="1:7">
      <c r="A463" s="60">
        <v>3111</v>
      </c>
      <c r="B463" s="61" t="s">
        <v>1317</v>
      </c>
      <c r="C463" s="70">
        <v>0</v>
      </c>
      <c r="D463" s="70">
        <v>1150000</v>
      </c>
      <c r="E463" s="70">
        <v>989528.21</v>
      </c>
      <c r="F463" s="81">
        <v>86.045931304347818</v>
      </c>
      <c r="G463" s="81" t="e">
        <v>#DIV/0!</v>
      </c>
    </row>
    <row r="464" spans="1:7">
      <c r="A464" s="60">
        <v>3112</v>
      </c>
      <c r="B464" s="61" t="s">
        <v>1466</v>
      </c>
      <c r="C464" s="70">
        <v>0</v>
      </c>
      <c r="D464" s="70">
        <v>17000</v>
      </c>
      <c r="E464" s="70">
        <v>16008.27</v>
      </c>
      <c r="F464" s="81"/>
      <c r="G464" s="81" t="s">
        <v>1394</v>
      </c>
    </row>
    <row r="465" spans="1:7">
      <c r="A465" s="54">
        <v>312</v>
      </c>
      <c r="B465" s="53" t="s">
        <v>1318</v>
      </c>
      <c r="C465" s="69">
        <v>0</v>
      </c>
      <c r="D465" s="69">
        <v>0</v>
      </c>
      <c r="E465" s="69">
        <v>0</v>
      </c>
      <c r="F465" s="81" t="s">
        <v>1394</v>
      </c>
      <c r="G465" s="81" t="s">
        <v>1394</v>
      </c>
    </row>
    <row r="466" spans="1:7">
      <c r="A466" s="60">
        <v>3121</v>
      </c>
      <c r="B466" s="61" t="s">
        <v>1318</v>
      </c>
      <c r="C466" s="70">
        <v>0</v>
      </c>
      <c r="D466" s="70">
        <v>0</v>
      </c>
      <c r="E466" s="70">
        <v>0</v>
      </c>
      <c r="F466" s="81" t="s">
        <v>1394</v>
      </c>
      <c r="G466" s="81" t="s">
        <v>1394</v>
      </c>
    </row>
    <row r="467" spans="1:7">
      <c r="A467" s="54">
        <v>313</v>
      </c>
      <c r="B467" s="53" t="s">
        <v>1350</v>
      </c>
      <c r="C467" s="69">
        <v>0</v>
      </c>
      <c r="D467" s="69">
        <v>190000</v>
      </c>
      <c r="E467" s="69">
        <v>163271.98000000001</v>
      </c>
      <c r="F467" s="81">
        <v>85.932621052631589</v>
      </c>
      <c r="G467" s="81" t="e">
        <v>#DIV/0!</v>
      </c>
    </row>
    <row r="468" spans="1:7">
      <c r="A468" s="60">
        <v>3132</v>
      </c>
      <c r="B468" s="61" t="s">
        <v>1388</v>
      </c>
      <c r="C468" s="70">
        <v>0</v>
      </c>
      <c r="D468" s="70">
        <v>190000</v>
      </c>
      <c r="E468" s="70">
        <v>163271.98000000001</v>
      </c>
      <c r="F468" s="81">
        <v>85.932621052631589</v>
      </c>
      <c r="G468" s="81" t="e">
        <v>#DIV/0!</v>
      </c>
    </row>
    <row r="469" spans="1:7">
      <c r="A469" s="60">
        <v>3133</v>
      </c>
      <c r="B469" s="123" t="s">
        <v>1389</v>
      </c>
      <c r="C469" s="70">
        <v>0</v>
      </c>
      <c r="D469" s="70">
        <v>0</v>
      </c>
      <c r="E469" s="70"/>
      <c r="F469" s="81" t="e">
        <v>#DIV/0!</v>
      </c>
      <c r="G469" s="81" t="e">
        <v>#DIV/0!</v>
      </c>
    </row>
    <row r="470" spans="1:7">
      <c r="A470" s="54">
        <v>32</v>
      </c>
      <c r="B470" s="53" t="s">
        <v>1351</v>
      </c>
      <c r="C470" s="69">
        <v>0</v>
      </c>
      <c r="D470" s="69">
        <v>2056500</v>
      </c>
      <c r="E470" s="69">
        <v>1271994.2199999997</v>
      </c>
      <c r="F470" s="81">
        <v>61.852381230245548</v>
      </c>
      <c r="G470" s="81" t="e">
        <v>#DIV/0!</v>
      </c>
    </row>
    <row r="471" spans="1:7">
      <c r="A471" s="54">
        <v>321</v>
      </c>
      <c r="B471" s="53" t="s">
        <v>1352</v>
      </c>
      <c r="C471" s="69">
        <v>0</v>
      </c>
      <c r="D471" s="69">
        <v>70000</v>
      </c>
      <c r="E471" s="69">
        <v>29417.980000000003</v>
      </c>
      <c r="F471" s="81">
        <v>42.025685714285721</v>
      </c>
      <c r="G471" s="81" t="e">
        <v>#DIV/0!</v>
      </c>
    </row>
    <row r="472" spans="1:7">
      <c r="A472" s="60">
        <v>3211</v>
      </c>
      <c r="B472" s="61" t="s">
        <v>1264</v>
      </c>
      <c r="C472" s="70">
        <v>0</v>
      </c>
      <c r="D472" s="70">
        <v>45000</v>
      </c>
      <c r="E472" s="70">
        <v>14021.94</v>
      </c>
      <c r="F472" s="81">
        <v>31.159866666666669</v>
      </c>
      <c r="G472" s="81" t="e">
        <v>#DIV/0!</v>
      </c>
    </row>
    <row r="473" spans="1:7">
      <c r="A473" s="60">
        <v>3213</v>
      </c>
      <c r="B473" s="61" t="s">
        <v>1266</v>
      </c>
      <c r="C473" s="70">
        <v>0</v>
      </c>
      <c r="D473" s="70">
        <v>25000</v>
      </c>
      <c r="E473" s="70">
        <v>15396.04</v>
      </c>
      <c r="F473" s="81">
        <v>61.584159999999997</v>
      </c>
      <c r="G473" s="81" t="e">
        <v>#DIV/0!</v>
      </c>
    </row>
    <row r="474" spans="1:7">
      <c r="A474" s="54">
        <v>322</v>
      </c>
      <c r="B474" s="53" t="s">
        <v>1373</v>
      </c>
      <c r="C474" s="69">
        <v>0</v>
      </c>
      <c r="D474" s="69">
        <v>212000</v>
      </c>
      <c r="E474" s="69">
        <v>105832.46</v>
      </c>
      <c r="F474" s="81">
        <v>49.920971698113206</v>
      </c>
      <c r="G474" s="81" t="e">
        <v>#DIV/0!</v>
      </c>
    </row>
    <row r="475" spans="1:7">
      <c r="A475" s="60">
        <v>3221</v>
      </c>
      <c r="B475" s="61" t="s">
        <v>1333</v>
      </c>
      <c r="C475" s="70">
        <v>0</v>
      </c>
      <c r="D475" s="70">
        <v>50000</v>
      </c>
      <c r="E475" s="70">
        <v>2302.64</v>
      </c>
      <c r="F475" s="81">
        <v>4.6052799999999996</v>
      </c>
      <c r="G475" s="81" t="e">
        <v>#DIV/0!</v>
      </c>
    </row>
    <row r="476" spans="1:7">
      <c r="A476" s="60">
        <v>3222</v>
      </c>
      <c r="B476" s="61" t="s">
        <v>1268</v>
      </c>
      <c r="C476" s="70">
        <v>0</v>
      </c>
      <c r="D476" s="70">
        <v>2000</v>
      </c>
      <c r="E476" s="70">
        <v>0</v>
      </c>
      <c r="F476" s="81"/>
      <c r="G476" s="81"/>
    </row>
    <row r="477" spans="1:7">
      <c r="A477" s="60">
        <v>3223</v>
      </c>
      <c r="B477" s="61" t="s">
        <v>1269</v>
      </c>
      <c r="C477" s="70">
        <v>0</v>
      </c>
      <c r="D477" s="70">
        <v>40000</v>
      </c>
      <c r="E477" s="70">
        <v>0</v>
      </c>
      <c r="F477" s="81">
        <v>0</v>
      </c>
      <c r="G477" s="81" t="e">
        <v>#DIV/0!</v>
      </c>
    </row>
    <row r="478" spans="1:7" ht="15.75" customHeight="1">
      <c r="A478" s="60">
        <v>3224</v>
      </c>
      <c r="B478" s="123" t="s">
        <v>1270</v>
      </c>
      <c r="C478" s="70">
        <v>0</v>
      </c>
      <c r="D478" s="70">
        <v>120000</v>
      </c>
      <c r="E478" s="70">
        <v>103529.82</v>
      </c>
      <c r="F478" s="81">
        <v>86.274850000000001</v>
      </c>
      <c r="G478" s="81" t="e">
        <v>#DIV/0!</v>
      </c>
    </row>
    <row r="479" spans="1:7">
      <c r="A479" s="60">
        <v>3227</v>
      </c>
      <c r="B479" s="61" t="s">
        <v>1335</v>
      </c>
      <c r="C479" s="70">
        <v>0</v>
      </c>
      <c r="D479" s="70">
        <v>0</v>
      </c>
      <c r="E479" s="70"/>
      <c r="F479" s="81" t="s">
        <v>1394</v>
      </c>
      <c r="G479" s="81" t="e">
        <v>#DIV/0!</v>
      </c>
    </row>
    <row r="480" spans="1:7">
      <c r="A480" s="54">
        <v>323</v>
      </c>
      <c r="B480" s="53" t="s">
        <v>1374</v>
      </c>
      <c r="C480" s="69">
        <v>0</v>
      </c>
      <c r="D480" s="69">
        <v>1772000</v>
      </c>
      <c r="E480" s="69">
        <v>1149874.1199999999</v>
      </c>
      <c r="F480" s="81">
        <v>64.891316027088024</v>
      </c>
      <c r="G480" s="81" t="e">
        <v>#DIV/0!</v>
      </c>
    </row>
    <row r="481" spans="1:7">
      <c r="A481" s="60">
        <v>3231</v>
      </c>
      <c r="B481" s="61" t="s">
        <v>1272</v>
      </c>
      <c r="C481" s="70">
        <v>0</v>
      </c>
      <c r="D481" s="70">
        <v>10000</v>
      </c>
      <c r="E481" s="70">
        <v>1847</v>
      </c>
      <c r="F481" s="81">
        <v>18.47</v>
      </c>
      <c r="G481" s="81" t="e">
        <v>#DIV/0!</v>
      </c>
    </row>
    <row r="482" spans="1:7">
      <c r="A482" s="60">
        <v>3232</v>
      </c>
      <c r="B482" s="61" t="s">
        <v>1273</v>
      </c>
      <c r="C482" s="70">
        <v>0</v>
      </c>
      <c r="D482" s="70">
        <v>660000</v>
      </c>
      <c r="E482" s="70">
        <v>414763.15</v>
      </c>
      <c r="F482" s="81">
        <v>62.842901515151517</v>
      </c>
      <c r="G482" s="81" t="e">
        <v>#DIV/0!</v>
      </c>
    </row>
    <row r="483" spans="1:7">
      <c r="A483" s="60">
        <v>3233</v>
      </c>
      <c r="B483" s="61" t="s">
        <v>1274</v>
      </c>
      <c r="C483" s="70">
        <v>0</v>
      </c>
      <c r="D483" s="70">
        <v>170000</v>
      </c>
      <c r="E483" s="70">
        <v>62060</v>
      </c>
      <c r="F483" s="81">
        <v>36.505882352941178</v>
      </c>
      <c r="G483" s="81" t="e">
        <v>#DIV/0!</v>
      </c>
    </row>
    <row r="484" spans="1:7">
      <c r="A484" s="60">
        <v>3234</v>
      </c>
      <c r="B484" s="61" t="s">
        <v>1275</v>
      </c>
      <c r="C484" s="70">
        <v>0</v>
      </c>
      <c r="D484" s="70">
        <v>22000</v>
      </c>
      <c r="E484" s="70">
        <v>7357.72</v>
      </c>
      <c r="F484" s="81">
        <v>33.444181818181818</v>
      </c>
      <c r="G484" s="81" t="e">
        <v>#DIV/0!</v>
      </c>
    </row>
    <row r="485" spans="1:7">
      <c r="A485" s="60">
        <v>3235</v>
      </c>
      <c r="B485" s="61" t="s">
        <v>1276</v>
      </c>
      <c r="C485" s="70">
        <v>0</v>
      </c>
      <c r="D485" s="70">
        <v>380000</v>
      </c>
      <c r="E485" s="70">
        <v>314672.03000000003</v>
      </c>
      <c r="F485" s="81">
        <v>82.808428947368427</v>
      </c>
      <c r="G485" s="81" t="e">
        <v>#DIV/0!</v>
      </c>
    </row>
    <row r="486" spans="1:7">
      <c r="A486" s="60">
        <v>3236</v>
      </c>
      <c r="B486" s="61" t="s">
        <v>1277</v>
      </c>
      <c r="C486" s="70">
        <v>0</v>
      </c>
      <c r="D486" s="70">
        <v>0</v>
      </c>
      <c r="E486" s="70">
        <v>0</v>
      </c>
      <c r="F486" s="81"/>
      <c r="G486" s="81" t="e">
        <v>#DIV/0!</v>
      </c>
    </row>
    <row r="487" spans="1:7">
      <c r="A487" s="60">
        <v>3237</v>
      </c>
      <c r="B487" s="61" t="s">
        <v>1278</v>
      </c>
      <c r="C487" s="121">
        <v>0</v>
      </c>
      <c r="D487" s="121">
        <v>370000</v>
      </c>
      <c r="E487" s="121">
        <v>339297.04</v>
      </c>
      <c r="F487" s="81">
        <v>91.701902702702697</v>
      </c>
      <c r="G487" s="81" t="e">
        <v>#DIV/0!</v>
      </c>
    </row>
    <row r="488" spans="1:7">
      <c r="A488" s="60">
        <v>3238</v>
      </c>
      <c r="B488" s="61" t="s">
        <v>1279</v>
      </c>
      <c r="C488" s="70">
        <v>0</v>
      </c>
      <c r="D488" s="70">
        <v>60000</v>
      </c>
      <c r="E488" s="70">
        <v>8464.68</v>
      </c>
      <c r="F488" s="81">
        <v>14.107800000000001</v>
      </c>
      <c r="G488" s="81" t="e">
        <v>#DIV/0!</v>
      </c>
    </row>
    <row r="489" spans="1:7">
      <c r="A489" s="60">
        <v>3239</v>
      </c>
      <c r="B489" s="61" t="s">
        <v>1280</v>
      </c>
      <c r="C489" s="70">
        <v>0</v>
      </c>
      <c r="D489" s="70">
        <v>100000</v>
      </c>
      <c r="E489" s="70">
        <v>1412.5</v>
      </c>
      <c r="F489" s="81">
        <v>1.4125000000000001</v>
      </c>
      <c r="G489" s="81" t="e">
        <v>#DIV/0!</v>
      </c>
    </row>
    <row r="490" spans="1:7" s="109" customFormat="1">
      <c r="A490" s="54">
        <v>324</v>
      </c>
      <c r="B490" s="53" t="s">
        <v>1382</v>
      </c>
      <c r="C490" s="69">
        <v>0</v>
      </c>
      <c r="D490" s="69">
        <v>5000</v>
      </c>
      <c r="E490" s="69">
        <v>1152</v>
      </c>
      <c r="F490" s="81"/>
      <c r="G490" s="81" t="s">
        <v>1394</v>
      </c>
    </row>
    <row r="491" spans="1:7">
      <c r="A491" s="60">
        <v>3241</v>
      </c>
      <c r="B491" s="61" t="s">
        <v>1382</v>
      </c>
      <c r="C491" s="70">
        <v>0</v>
      </c>
      <c r="D491" s="70">
        <v>5000</v>
      </c>
      <c r="E491" s="70">
        <v>1152</v>
      </c>
      <c r="F491" s="81"/>
      <c r="G491" s="81" t="s">
        <v>1394</v>
      </c>
    </row>
    <row r="492" spans="1:7">
      <c r="A492" s="54">
        <v>329</v>
      </c>
      <c r="B492" s="53" t="s">
        <v>1285</v>
      </c>
      <c r="C492" s="69">
        <v>0</v>
      </c>
      <c r="D492" s="69">
        <v>67500</v>
      </c>
      <c r="E492" s="69">
        <v>15135.64</v>
      </c>
      <c r="F492" s="81">
        <v>22.423170370370368</v>
      </c>
      <c r="G492" s="81" t="e">
        <v>#DIV/0!</v>
      </c>
    </row>
    <row r="493" spans="1:7">
      <c r="A493" s="60">
        <v>3292</v>
      </c>
      <c r="B493" s="61" t="s">
        <v>1281</v>
      </c>
      <c r="C493" s="70">
        <v>0</v>
      </c>
      <c r="D493" s="70">
        <v>3000</v>
      </c>
      <c r="E493" s="70">
        <v>4817.37</v>
      </c>
      <c r="F493" s="81"/>
      <c r="G493" s="81" t="e">
        <v>#DIV/0!</v>
      </c>
    </row>
    <row r="494" spans="1:7">
      <c r="A494" s="60">
        <v>3293</v>
      </c>
      <c r="B494" s="61" t="s">
        <v>1322</v>
      </c>
      <c r="C494" s="70">
        <v>0</v>
      </c>
      <c r="D494" s="70">
        <v>15000</v>
      </c>
      <c r="E494" s="70">
        <v>3625.5</v>
      </c>
      <c r="F494" s="81">
        <v>24.169999999999998</v>
      </c>
      <c r="G494" s="81" t="e">
        <v>#DIV/0!</v>
      </c>
    </row>
    <row r="495" spans="1:7">
      <c r="A495" s="60">
        <v>3294</v>
      </c>
      <c r="B495" s="61" t="s">
        <v>1283</v>
      </c>
      <c r="C495" s="70">
        <v>0</v>
      </c>
      <c r="D495" s="70">
        <v>8000</v>
      </c>
      <c r="E495" s="70">
        <v>1767.77</v>
      </c>
      <c r="F495" s="81">
        <v>22.097125000000002</v>
      </c>
      <c r="G495" s="81" t="e">
        <v>#DIV/0!</v>
      </c>
    </row>
    <row r="496" spans="1:7">
      <c r="A496" s="60">
        <v>3295</v>
      </c>
      <c r="B496" s="61" t="s">
        <v>1284</v>
      </c>
      <c r="C496" s="70">
        <v>0</v>
      </c>
      <c r="D496" s="70">
        <v>1500</v>
      </c>
      <c r="E496" s="70">
        <v>1400</v>
      </c>
      <c r="F496" s="81">
        <v>93.333333333333329</v>
      </c>
      <c r="G496" s="81" t="e">
        <v>#DIV/0!</v>
      </c>
    </row>
    <row r="497" spans="1:7">
      <c r="A497" s="60">
        <v>3296</v>
      </c>
      <c r="B497" s="61" t="s">
        <v>1488</v>
      </c>
      <c r="C497" s="70">
        <v>0</v>
      </c>
      <c r="D497" s="70">
        <v>30000</v>
      </c>
      <c r="E497" s="70">
        <v>0</v>
      </c>
      <c r="F497" s="81"/>
      <c r="G497" s="81"/>
    </row>
    <row r="498" spans="1:7">
      <c r="A498" s="60">
        <v>3299</v>
      </c>
      <c r="B498" s="61" t="s">
        <v>1285</v>
      </c>
      <c r="C498" s="70">
        <v>0</v>
      </c>
      <c r="D498" s="70">
        <v>10000</v>
      </c>
      <c r="E498" s="70">
        <v>3525</v>
      </c>
      <c r="F498" s="81">
        <v>35.25</v>
      </c>
      <c r="G498" s="81" t="e">
        <v>#DIV/0!</v>
      </c>
    </row>
    <row r="499" spans="1:7">
      <c r="A499" s="54">
        <v>34</v>
      </c>
      <c r="B499" s="53" t="s">
        <v>1375</v>
      </c>
      <c r="C499" s="69">
        <v>0</v>
      </c>
      <c r="D499" s="69">
        <v>2200</v>
      </c>
      <c r="E499" s="69">
        <v>0</v>
      </c>
      <c r="F499" s="81">
        <v>0</v>
      </c>
      <c r="G499" s="81" t="e">
        <v>#DIV/0!</v>
      </c>
    </row>
    <row r="500" spans="1:7">
      <c r="A500" s="54">
        <v>343</v>
      </c>
      <c r="B500" s="53" t="s">
        <v>1376</v>
      </c>
      <c r="C500" s="69">
        <v>0</v>
      </c>
      <c r="D500" s="69">
        <v>2200</v>
      </c>
      <c r="E500" s="69">
        <v>0</v>
      </c>
      <c r="F500" s="81">
        <v>0</v>
      </c>
      <c r="G500" s="81" t="e">
        <v>#DIV/0!</v>
      </c>
    </row>
    <row r="501" spans="1:7">
      <c r="A501" s="60">
        <v>3431</v>
      </c>
      <c r="B501" s="61" t="s">
        <v>1286</v>
      </c>
      <c r="C501" s="70">
        <v>0</v>
      </c>
      <c r="D501" s="70">
        <v>1000</v>
      </c>
      <c r="E501" s="70">
        <v>0</v>
      </c>
      <c r="F501" s="81">
        <v>0</v>
      </c>
      <c r="G501" s="81" t="e">
        <v>#DIV/0!</v>
      </c>
    </row>
    <row r="502" spans="1:7">
      <c r="A502" s="60">
        <v>3432</v>
      </c>
      <c r="B502" s="123" t="s">
        <v>1324</v>
      </c>
      <c r="C502" s="70">
        <v>0</v>
      </c>
      <c r="D502" s="70">
        <v>1200</v>
      </c>
      <c r="E502" s="70">
        <v>0</v>
      </c>
      <c r="F502" s="81"/>
      <c r="G502" s="81" t="e">
        <v>#DIV/0!</v>
      </c>
    </row>
    <row r="503" spans="1:7" hidden="1">
      <c r="A503" s="60">
        <v>3434</v>
      </c>
      <c r="B503" s="123" t="s">
        <v>1325</v>
      </c>
      <c r="C503" s="70"/>
      <c r="D503" s="70"/>
      <c r="E503" s="70"/>
      <c r="F503" s="81"/>
      <c r="G503" s="81"/>
    </row>
    <row r="504" spans="1:7" s="109" customFormat="1" hidden="1">
      <c r="A504" s="54">
        <v>35</v>
      </c>
      <c r="B504" s="170"/>
      <c r="C504" s="69">
        <v>0</v>
      </c>
      <c r="D504" s="69">
        <v>0</v>
      </c>
      <c r="E504" s="69">
        <v>0</v>
      </c>
      <c r="F504" s="81"/>
      <c r="G504" s="81"/>
    </row>
    <row r="505" spans="1:7" s="109" customFormat="1" hidden="1">
      <c r="A505" s="54">
        <v>353</v>
      </c>
      <c r="B505" s="170"/>
      <c r="C505" s="69">
        <v>0</v>
      </c>
      <c r="D505" s="69">
        <v>0</v>
      </c>
      <c r="E505" s="69">
        <v>0</v>
      </c>
      <c r="F505" s="81"/>
      <c r="G505" s="81"/>
    </row>
    <row r="506" spans="1:7" s="21" customFormat="1" ht="15" hidden="1" customHeight="1">
      <c r="A506" s="80">
        <v>3531</v>
      </c>
      <c r="B506" s="79" t="s">
        <v>1625</v>
      </c>
      <c r="C506" s="121"/>
      <c r="D506" s="121"/>
      <c r="E506" s="121"/>
      <c r="F506" s="154"/>
      <c r="G506" s="154"/>
    </row>
    <row r="507" spans="1:7" s="109" customFormat="1" hidden="1">
      <c r="A507" s="54">
        <v>36</v>
      </c>
      <c r="B507" s="53" t="s">
        <v>1431</v>
      </c>
      <c r="C507" s="69">
        <v>0</v>
      </c>
      <c r="D507" s="69">
        <v>0</v>
      </c>
      <c r="E507" s="69">
        <v>0</v>
      </c>
      <c r="F507" s="81"/>
      <c r="G507" s="81" t="s">
        <v>1394</v>
      </c>
    </row>
    <row r="508" spans="1:7" s="109" customFormat="1" hidden="1">
      <c r="A508" s="54">
        <v>361</v>
      </c>
      <c r="B508" s="53"/>
      <c r="C508" s="69">
        <v>0</v>
      </c>
      <c r="D508" s="69">
        <v>0</v>
      </c>
      <c r="E508" s="69">
        <v>0</v>
      </c>
      <c r="F508" s="81"/>
      <c r="G508" s="81"/>
    </row>
    <row r="509" spans="1:7" s="21" customFormat="1" ht="15" hidden="1" customHeight="1">
      <c r="A509" s="80">
        <v>3611</v>
      </c>
      <c r="B509" s="79" t="s">
        <v>1626</v>
      </c>
      <c r="C509" s="121"/>
      <c r="D509" s="121"/>
      <c r="E509" s="121"/>
      <c r="F509" s="154"/>
      <c r="G509" s="154"/>
    </row>
    <row r="510" spans="1:7" s="109" customFormat="1">
      <c r="A510" s="54">
        <v>369</v>
      </c>
      <c r="B510" s="53" t="s">
        <v>1326</v>
      </c>
      <c r="C510" s="69">
        <v>0</v>
      </c>
      <c r="D510" s="69">
        <v>0</v>
      </c>
      <c r="E510" s="69">
        <v>0</v>
      </c>
      <c r="F510" s="81"/>
      <c r="G510" s="81" t="s">
        <v>1394</v>
      </c>
    </row>
    <row r="511" spans="1:7">
      <c r="A511" s="60">
        <v>3691</v>
      </c>
      <c r="B511" s="61" t="s">
        <v>1326</v>
      </c>
      <c r="C511" s="70">
        <v>0</v>
      </c>
      <c r="D511" s="70">
        <v>0</v>
      </c>
      <c r="E511" s="70">
        <v>0</v>
      </c>
      <c r="F511" s="81"/>
      <c r="G511" s="81" t="s">
        <v>1394</v>
      </c>
    </row>
    <row r="512" spans="1:7">
      <c r="A512" s="54">
        <v>37</v>
      </c>
      <c r="B512" s="63" t="s">
        <v>1385</v>
      </c>
      <c r="C512" s="69">
        <v>0</v>
      </c>
      <c r="D512" s="69">
        <v>0</v>
      </c>
      <c r="E512" s="69">
        <v>0</v>
      </c>
      <c r="F512" s="81" t="s">
        <v>1394</v>
      </c>
      <c r="G512" s="81" t="e">
        <v>#DIV/0!</v>
      </c>
    </row>
    <row r="513" spans="1:7">
      <c r="A513" s="54">
        <v>372</v>
      </c>
      <c r="B513" s="53" t="s">
        <v>1386</v>
      </c>
      <c r="C513" s="69">
        <v>0</v>
      </c>
      <c r="D513" s="69">
        <v>0</v>
      </c>
      <c r="E513" s="69">
        <v>0</v>
      </c>
      <c r="F513" s="81" t="s">
        <v>1394</v>
      </c>
      <c r="G513" s="81" t="e">
        <v>#DIV/0!</v>
      </c>
    </row>
    <row r="514" spans="1:7">
      <c r="A514" s="110">
        <v>3721</v>
      </c>
      <c r="B514" s="111" t="s">
        <v>1579</v>
      </c>
      <c r="C514" s="78">
        <v>0</v>
      </c>
      <c r="D514" s="78">
        <v>0</v>
      </c>
      <c r="E514" s="78">
        <v>0</v>
      </c>
      <c r="F514" s="81"/>
      <c r="G514" s="81"/>
    </row>
    <row r="515" spans="1:7">
      <c r="A515" s="60">
        <v>3722</v>
      </c>
      <c r="B515" s="61" t="s">
        <v>1336</v>
      </c>
      <c r="C515" s="70">
        <v>0</v>
      </c>
      <c r="D515" s="70">
        <v>0</v>
      </c>
      <c r="E515" s="70">
        <v>0</v>
      </c>
      <c r="F515" s="81" t="s">
        <v>1394</v>
      </c>
      <c r="G515" s="81" t="e">
        <v>#DIV/0!</v>
      </c>
    </row>
    <row r="516" spans="1:7">
      <c r="A516" s="54">
        <v>38</v>
      </c>
      <c r="B516" s="53" t="s">
        <v>1384</v>
      </c>
      <c r="C516" s="69">
        <v>0</v>
      </c>
      <c r="D516" s="69">
        <v>30000</v>
      </c>
      <c r="E516" s="69">
        <v>20000</v>
      </c>
      <c r="F516" s="81">
        <v>66.666666666666657</v>
      </c>
      <c r="G516" s="81" t="e">
        <v>#DIV/0!</v>
      </c>
    </row>
    <row r="517" spans="1:7">
      <c r="A517" s="54">
        <v>381</v>
      </c>
      <c r="B517" s="53" t="s">
        <v>1370</v>
      </c>
      <c r="C517" s="69">
        <v>0</v>
      </c>
      <c r="D517" s="69">
        <v>30000</v>
      </c>
      <c r="E517" s="69">
        <v>20000</v>
      </c>
      <c r="F517" s="81">
        <v>66.666666666666657</v>
      </c>
      <c r="G517" s="81" t="e">
        <v>#DIV/0!</v>
      </c>
    </row>
    <row r="518" spans="1:7" s="108" customFormat="1">
      <c r="A518" s="110">
        <v>3811</v>
      </c>
      <c r="B518" s="111" t="s">
        <v>1337</v>
      </c>
      <c r="C518" s="78">
        <v>0</v>
      </c>
      <c r="D518" s="78">
        <v>20000</v>
      </c>
      <c r="E518" s="78">
        <v>20000</v>
      </c>
      <c r="F518" s="107"/>
      <c r="G518" s="107" t="e">
        <v>#DIV/0!</v>
      </c>
    </row>
    <row r="519" spans="1:7">
      <c r="A519" s="60">
        <v>3812</v>
      </c>
      <c r="B519" s="61" t="s">
        <v>1454</v>
      </c>
      <c r="C519" s="70">
        <v>0</v>
      </c>
      <c r="D519" s="70">
        <v>10000</v>
      </c>
      <c r="E519" s="70">
        <v>0</v>
      </c>
      <c r="F519" s="81" t="s">
        <v>1394</v>
      </c>
      <c r="G519" s="81" t="s">
        <v>1394</v>
      </c>
    </row>
    <row r="520" spans="1:7" s="21" customFormat="1" ht="15" customHeight="1">
      <c r="A520" s="80">
        <v>3813</v>
      </c>
      <c r="B520" s="79" t="s">
        <v>1627</v>
      </c>
      <c r="C520" s="121"/>
      <c r="D520" s="121"/>
      <c r="E520" s="121"/>
      <c r="F520" s="154"/>
      <c r="G520" s="154"/>
    </row>
    <row r="521" spans="1:7">
      <c r="A521" s="54">
        <v>4</v>
      </c>
      <c r="B521" s="53" t="s">
        <v>1377</v>
      </c>
      <c r="C521" s="69">
        <v>0</v>
      </c>
      <c r="D521" s="69">
        <v>1493900</v>
      </c>
      <c r="E521" s="69">
        <v>877883.58</v>
      </c>
      <c r="F521" s="81">
        <v>58.764547827833184</v>
      </c>
      <c r="G521" s="81" t="e">
        <v>#DIV/0!</v>
      </c>
    </row>
    <row r="522" spans="1:7">
      <c r="A522" s="54">
        <v>41</v>
      </c>
      <c r="B522" s="53" t="s">
        <v>1387</v>
      </c>
      <c r="C522" s="69">
        <v>0</v>
      </c>
      <c r="D522" s="69">
        <v>1493900</v>
      </c>
      <c r="E522" s="69">
        <v>173649.79</v>
      </c>
      <c r="F522" s="81">
        <v>11.623923288038023</v>
      </c>
      <c r="G522" s="81" t="e">
        <v>#DIV/0!</v>
      </c>
    </row>
    <row r="523" spans="1:7">
      <c r="A523" s="54">
        <v>412</v>
      </c>
      <c r="B523" s="53" t="s">
        <v>1338</v>
      </c>
      <c r="C523" s="69">
        <v>0</v>
      </c>
      <c r="D523" s="69">
        <v>1493900</v>
      </c>
      <c r="E523" s="69">
        <v>173649.79</v>
      </c>
      <c r="F523" s="81">
        <v>11.623923288038023</v>
      </c>
      <c r="G523" s="81" t="e">
        <v>#DIV/0!</v>
      </c>
    </row>
    <row r="524" spans="1:7">
      <c r="A524" s="60">
        <v>4123</v>
      </c>
      <c r="B524" s="61" t="s">
        <v>1338</v>
      </c>
      <c r="C524" s="70">
        <v>0</v>
      </c>
      <c r="D524" s="70">
        <v>60000</v>
      </c>
      <c r="E524" s="70">
        <v>56774.79</v>
      </c>
      <c r="F524" s="81">
        <v>94.624650000000003</v>
      </c>
      <c r="G524" s="81" t="e">
        <v>#DIV/0!</v>
      </c>
    </row>
    <row r="525" spans="1:7">
      <c r="A525" s="60">
        <v>4124</v>
      </c>
      <c r="B525" s="61" t="s">
        <v>1589</v>
      </c>
      <c r="C525" s="70">
        <v>0</v>
      </c>
      <c r="D525" s="70">
        <v>1433900</v>
      </c>
      <c r="E525" s="70">
        <v>116875</v>
      </c>
      <c r="F525" s="81"/>
      <c r="G525" s="81"/>
    </row>
    <row r="526" spans="1:7">
      <c r="A526" s="54">
        <v>42</v>
      </c>
      <c r="B526" s="53" t="s">
        <v>1378</v>
      </c>
      <c r="C526" s="69">
        <v>0</v>
      </c>
      <c r="D526" s="69">
        <v>0</v>
      </c>
      <c r="E526" s="69">
        <v>704233.78999999992</v>
      </c>
      <c r="F526" s="81" t="e">
        <v>#DIV/0!</v>
      </c>
      <c r="G526" s="81" t="e">
        <v>#DIV/0!</v>
      </c>
    </row>
    <row r="527" spans="1:7">
      <c r="A527" s="54">
        <v>422</v>
      </c>
      <c r="B527" s="53" t="s">
        <v>1379</v>
      </c>
      <c r="C527" s="69">
        <v>0</v>
      </c>
      <c r="D527" s="69">
        <v>0</v>
      </c>
      <c r="E527" s="69">
        <v>662859.77999999991</v>
      </c>
      <c r="F527" s="81" t="e">
        <v>#DIV/0!</v>
      </c>
      <c r="G527" s="81" t="e">
        <v>#DIV/0!</v>
      </c>
    </row>
    <row r="528" spans="1:7">
      <c r="A528" s="60">
        <v>4221</v>
      </c>
      <c r="B528" s="61" t="s">
        <v>1287</v>
      </c>
      <c r="C528" s="70">
        <v>0</v>
      </c>
      <c r="D528" s="70">
        <v>0</v>
      </c>
      <c r="E528" s="70">
        <v>338534.41</v>
      </c>
      <c r="F528" s="81" t="e">
        <v>#DIV/0!</v>
      </c>
      <c r="G528" s="81" t="e">
        <v>#DIV/0!</v>
      </c>
    </row>
    <row r="529" spans="1:7">
      <c r="A529" s="60">
        <v>4222</v>
      </c>
      <c r="B529" s="61" t="s">
        <v>1329</v>
      </c>
      <c r="C529" s="70"/>
      <c r="D529" s="70"/>
      <c r="E529" s="70"/>
      <c r="F529" s="81" t="e">
        <v>#DIV/0!</v>
      </c>
      <c r="G529" s="81" t="e">
        <v>#DIV/0!</v>
      </c>
    </row>
    <row r="530" spans="1:7">
      <c r="A530" s="60">
        <v>4223</v>
      </c>
      <c r="B530" s="61" t="s">
        <v>1339</v>
      </c>
      <c r="C530" s="70">
        <v>0</v>
      </c>
      <c r="D530" s="70">
        <v>0</v>
      </c>
      <c r="E530" s="70">
        <v>14650</v>
      </c>
      <c r="F530" s="81" t="e">
        <v>#DIV/0!</v>
      </c>
      <c r="G530" s="81" t="e">
        <v>#DIV/0!</v>
      </c>
    </row>
    <row r="531" spans="1:7">
      <c r="A531" s="60">
        <v>4224</v>
      </c>
      <c r="B531" s="61" t="s">
        <v>1340</v>
      </c>
      <c r="C531" s="70">
        <v>0</v>
      </c>
      <c r="D531" s="70">
        <v>0</v>
      </c>
      <c r="E531" s="70">
        <v>152379.93</v>
      </c>
      <c r="F531" s="81" t="e">
        <v>#DIV/0!</v>
      </c>
      <c r="G531" s="81" t="e">
        <v>#DIV/0!</v>
      </c>
    </row>
    <row r="532" spans="1:7">
      <c r="A532" s="60">
        <v>4225</v>
      </c>
      <c r="B532" s="61" t="s">
        <v>1341</v>
      </c>
      <c r="C532" s="70">
        <v>0</v>
      </c>
      <c r="D532" s="70">
        <v>0</v>
      </c>
      <c r="E532" s="70">
        <v>101222.31</v>
      </c>
      <c r="F532" s="81" t="e">
        <v>#DIV/0!</v>
      </c>
      <c r="G532" s="81" t="e">
        <v>#DIV/0!</v>
      </c>
    </row>
    <row r="533" spans="1:7">
      <c r="A533" s="60">
        <v>4227</v>
      </c>
      <c r="B533" s="61" t="s">
        <v>1288</v>
      </c>
      <c r="C533" s="70">
        <v>0</v>
      </c>
      <c r="D533" s="70">
        <v>0</v>
      </c>
      <c r="E533" s="70">
        <v>56073.13</v>
      </c>
      <c r="F533" s="81"/>
      <c r="G533" s="81"/>
    </row>
    <row r="534" spans="1:7">
      <c r="A534" s="64">
        <v>423</v>
      </c>
      <c r="B534" s="53" t="s">
        <v>1391</v>
      </c>
      <c r="C534" s="69">
        <v>0</v>
      </c>
      <c r="D534" s="69">
        <v>0</v>
      </c>
      <c r="E534" s="69">
        <v>0</v>
      </c>
      <c r="F534" s="81" t="s">
        <v>1394</v>
      </c>
      <c r="G534" s="81" t="e">
        <v>#DIV/0!</v>
      </c>
    </row>
    <row r="535" spans="1:7">
      <c r="A535" s="65">
        <v>4233</v>
      </c>
      <c r="B535" s="66" t="s">
        <v>1391</v>
      </c>
      <c r="C535" s="70">
        <v>0</v>
      </c>
      <c r="D535" s="70">
        <v>0</v>
      </c>
      <c r="E535" s="70">
        <v>0</v>
      </c>
      <c r="F535" s="81" t="s">
        <v>1394</v>
      </c>
      <c r="G535" s="81" t="e">
        <v>#DIV/0!</v>
      </c>
    </row>
    <row r="536" spans="1:7">
      <c r="A536" s="54">
        <v>424</v>
      </c>
      <c r="B536" s="53" t="s">
        <v>1381</v>
      </c>
      <c r="C536" s="69">
        <v>0</v>
      </c>
      <c r="D536" s="69">
        <v>0</v>
      </c>
      <c r="E536" s="69">
        <v>7084.01</v>
      </c>
      <c r="F536" s="81" t="e">
        <v>#DIV/0!</v>
      </c>
      <c r="G536" s="81" t="e">
        <v>#DIV/0!</v>
      </c>
    </row>
    <row r="537" spans="1:7">
      <c r="A537" s="60">
        <v>4241</v>
      </c>
      <c r="B537" s="61" t="s">
        <v>1331</v>
      </c>
      <c r="C537" s="70">
        <v>0</v>
      </c>
      <c r="D537" s="70">
        <v>0</v>
      </c>
      <c r="E537" s="70">
        <v>7084.01</v>
      </c>
      <c r="F537" s="81" t="e">
        <v>#DIV/0!</v>
      </c>
      <c r="G537" s="81" t="e">
        <v>#DIV/0!</v>
      </c>
    </row>
    <row r="538" spans="1:7">
      <c r="A538" s="54">
        <v>426</v>
      </c>
      <c r="B538" s="53" t="s">
        <v>1380</v>
      </c>
      <c r="C538" s="69">
        <v>0</v>
      </c>
      <c r="D538" s="69">
        <v>0</v>
      </c>
      <c r="E538" s="69">
        <v>34290</v>
      </c>
      <c r="F538" s="81"/>
      <c r="G538" s="81" t="e">
        <v>#DIV/0!</v>
      </c>
    </row>
    <row r="539" spans="1:7">
      <c r="A539" s="60">
        <v>4262</v>
      </c>
      <c r="B539" s="61" t="s">
        <v>1470</v>
      </c>
      <c r="C539" s="70">
        <v>0</v>
      </c>
      <c r="D539" s="70">
        <v>0</v>
      </c>
      <c r="E539" s="70">
        <v>34290</v>
      </c>
      <c r="F539" s="81"/>
      <c r="G539" s="81" t="s">
        <v>1394</v>
      </c>
    </row>
    <row r="540" spans="1:7">
      <c r="A540" s="60">
        <v>4263</v>
      </c>
      <c r="B540" s="61" t="s">
        <v>1586</v>
      </c>
      <c r="C540" s="70"/>
      <c r="D540" s="70"/>
      <c r="E540" s="70"/>
      <c r="F540" s="81"/>
      <c r="G540" s="81"/>
    </row>
    <row r="541" spans="1:7">
      <c r="A541" s="60">
        <v>4264</v>
      </c>
      <c r="B541" s="61" t="s">
        <v>1471</v>
      </c>
      <c r="C541" s="70"/>
      <c r="D541" s="70"/>
      <c r="E541" s="70"/>
      <c r="F541" s="81"/>
      <c r="G541" s="81" t="e">
        <v>#DIV/0!</v>
      </c>
    </row>
    <row r="542" spans="1:7">
      <c r="A542" s="54">
        <v>45</v>
      </c>
      <c r="B542" s="36" t="s">
        <v>1587</v>
      </c>
      <c r="C542" s="69">
        <v>0</v>
      </c>
      <c r="D542" s="69">
        <v>0</v>
      </c>
      <c r="E542" s="69">
        <v>0</v>
      </c>
      <c r="F542" s="81"/>
      <c r="G542" s="81"/>
    </row>
    <row r="543" spans="1:7">
      <c r="A543" s="54">
        <v>452</v>
      </c>
      <c r="B543" s="36" t="s">
        <v>1490</v>
      </c>
      <c r="C543" s="69">
        <v>0</v>
      </c>
      <c r="D543" s="69">
        <v>0</v>
      </c>
      <c r="E543" s="69">
        <v>0</v>
      </c>
      <c r="F543" s="81"/>
      <c r="G543" s="81"/>
    </row>
    <row r="544" spans="1:7">
      <c r="A544" s="60">
        <v>4521</v>
      </c>
      <c r="B544" s="56" t="s">
        <v>1490</v>
      </c>
      <c r="C544" s="70"/>
      <c r="D544" s="70"/>
      <c r="E544" s="70"/>
      <c r="F544" s="81"/>
      <c r="G544" s="81"/>
    </row>
    <row r="545" spans="1:7">
      <c r="A545" s="58"/>
      <c r="B545" s="58" t="s">
        <v>1316</v>
      </c>
      <c r="C545" s="59">
        <v>42605030.180000007</v>
      </c>
      <c r="D545" s="59">
        <v>44471328</v>
      </c>
      <c r="E545" s="59">
        <v>42115715.259999998</v>
      </c>
      <c r="F545" s="89">
        <v>94.703075338789063</v>
      </c>
      <c r="G545" s="89">
        <v>98.851509040287667</v>
      </c>
    </row>
    <row r="546" spans="1:7">
      <c r="D546" s="11"/>
      <c r="E546" s="11"/>
      <c r="F546" s="11"/>
      <c r="G546" s="11"/>
    </row>
    <row r="547" spans="1:7">
      <c r="F547" s="11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4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644"/>
  <sheetViews>
    <sheetView zoomScale="80" zoomScaleNormal="80" workbookViewId="0">
      <selection activeCell="E10" sqref="E10"/>
    </sheetView>
  </sheetViews>
  <sheetFormatPr defaultRowHeight="15"/>
  <cols>
    <col min="1" max="1" width="9.140625" style="21"/>
    <col min="2" max="2" width="6.5703125" style="21" customWidth="1"/>
    <col min="3" max="3" width="67.85546875" style="21" customWidth="1"/>
    <col min="4" max="4" width="20.140625" style="21" customWidth="1"/>
    <col min="5" max="6" width="16" style="21" customWidth="1"/>
    <col min="7" max="7" width="9.5703125" style="156" customWidth="1"/>
    <col min="8" max="8" width="8.7109375" style="21" customWidth="1"/>
    <col min="9" max="9" width="9.140625" style="21" customWidth="1"/>
    <col min="10" max="10" width="4" style="21" customWidth="1"/>
    <col min="11" max="11" width="14" style="21" bestFit="1" customWidth="1"/>
    <col min="12" max="12" width="24.85546875" style="21" customWidth="1"/>
    <col min="13" max="253" width="9.140625" style="21"/>
    <col min="254" max="254" width="7.42578125" style="21" customWidth="1"/>
    <col min="255" max="255" width="52.5703125" style="21" customWidth="1"/>
    <col min="256" max="256" width="15.7109375" style="21" customWidth="1"/>
    <col min="257" max="257" width="12.5703125" style="21" customWidth="1"/>
    <col min="258" max="258" width="7.42578125" style="21" customWidth="1"/>
    <col min="259" max="259" width="0" style="21" hidden="1" customWidth="1"/>
    <col min="260" max="260" width="4" style="21" customWidth="1"/>
    <col min="261" max="509" width="9.140625" style="21"/>
    <col min="510" max="510" width="7.42578125" style="21" customWidth="1"/>
    <col min="511" max="511" width="52.5703125" style="21" customWidth="1"/>
    <col min="512" max="512" width="15.7109375" style="21" customWidth="1"/>
    <col min="513" max="513" width="12.5703125" style="21" customWidth="1"/>
    <col min="514" max="514" width="7.42578125" style="21" customWidth="1"/>
    <col min="515" max="515" width="0" style="21" hidden="1" customWidth="1"/>
    <col min="516" max="516" width="4" style="21" customWidth="1"/>
    <col min="517" max="765" width="9.140625" style="21"/>
    <col min="766" max="766" width="7.42578125" style="21" customWidth="1"/>
    <col min="767" max="767" width="52.5703125" style="21" customWidth="1"/>
    <col min="768" max="768" width="15.7109375" style="21" customWidth="1"/>
    <col min="769" max="769" width="12.5703125" style="21" customWidth="1"/>
    <col min="770" max="770" width="7.42578125" style="21" customWidth="1"/>
    <col min="771" max="771" width="0" style="21" hidden="1" customWidth="1"/>
    <col min="772" max="772" width="4" style="21" customWidth="1"/>
    <col min="773" max="1021" width="9.140625" style="21"/>
    <col min="1022" max="1022" width="7.42578125" style="21" customWidth="1"/>
    <col min="1023" max="1023" width="52.5703125" style="21" customWidth="1"/>
    <col min="1024" max="1024" width="15.7109375" style="21" customWidth="1"/>
    <col min="1025" max="1025" width="12.5703125" style="21" customWidth="1"/>
    <col min="1026" max="1026" width="7.42578125" style="21" customWidth="1"/>
    <col min="1027" max="1027" width="0" style="21" hidden="1" customWidth="1"/>
    <col min="1028" max="1028" width="4" style="21" customWidth="1"/>
    <col min="1029" max="1277" width="9.140625" style="21"/>
    <col min="1278" max="1278" width="7.42578125" style="21" customWidth="1"/>
    <col min="1279" max="1279" width="52.5703125" style="21" customWidth="1"/>
    <col min="1280" max="1280" width="15.7109375" style="21" customWidth="1"/>
    <col min="1281" max="1281" width="12.5703125" style="21" customWidth="1"/>
    <col min="1282" max="1282" width="7.42578125" style="21" customWidth="1"/>
    <col min="1283" max="1283" width="0" style="21" hidden="1" customWidth="1"/>
    <col min="1284" max="1284" width="4" style="21" customWidth="1"/>
    <col min="1285" max="1533" width="9.140625" style="21"/>
    <col min="1534" max="1534" width="7.42578125" style="21" customWidth="1"/>
    <col min="1535" max="1535" width="52.5703125" style="21" customWidth="1"/>
    <col min="1536" max="1536" width="15.7109375" style="21" customWidth="1"/>
    <col min="1537" max="1537" width="12.5703125" style="21" customWidth="1"/>
    <col min="1538" max="1538" width="7.42578125" style="21" customWidth="1"/>
    <col min="1539" max="1539" width="0" style="21" hidden="1" customWidth="1"/>
    <col min="1540" max="1540" width="4" style="21" customWidth="1"/>
    <col min="1541" max="1789" width="9.140625" style="21"/>
    <col min="1790" max="1790" width="7.42578125" style="21" customWidth="1"/>
    <col min="1791" max="1791" width="52.5703125" style="21" customWidth="1"/>
    <col min="1792" max="1792" width="15.7109375" style="21" customWidth="1"/>
    <col min="1793" max="1793" width="12.5703125" style="21" customWidth="1"/>
    <col min="1794" max="1794" width="7.42578125" style="21" customWidth="1"/>
    <col min="1795" max="1795" width="0" style="21" hidden="1" customWidth="1"/>
    <col min="1796" max="1796" width="4" style="21" customWidth="1"/>
    <col min="1797" max="2045" width="9.140625" style="21"/>
    <col min="2046" max="2046" width="7.42578125" style="21" customWidth="1"/>
    <col min="2047" max="2047" width="52.5703125" style="21" customWidth="1"/>
    <col min="2048" max="2048" width="15.7109375" style="21" customWidth="1"/>
    <col min="2049" max="2049" width="12.5703125" style="21" customWidth="1"/>
    <col min="2050" max="2050" width="7.42578125" style="21" customWidth="1"/>
    <col min="2051" max="2051" width="0" style="21" hidden="1" customWidth="1"/>
    <col min="2052" max="2052" width="4" style="21" customWidth="1"/>
    <col min="2053" max="2301" width="9.140625" style="21"/>
    <col min="2302" max="2302" width="7.42578125" style="21" customWidth="1"/>
    <col min="2303" max="2303" width="52.5703125" style="21" customWidth="1"/>
    <col min="2304" max="2304" width="15.7109375" style="21" customWidth="1"/>
    <col min="2305" max="2305" width="12.5703125" style="21" customWidth="1"/>
    <col min="2306" max="2306" width="7.42578125" style="21" customWidth="1"/>
    <col min="2307" max="2307" width="0" style="21" hidden="1" customWidth="1"/>
    <col min="2308" max="2308" width="4" style="21" customWidth="1"/>
    <col min="2309" max="2557" width="9.140625" style="21"/>
    <col min="2558" max="2558" width="7.42578125" style="21" customWidth="1"/>
    <col min="2559" max="2559" width="52.5703125" style="21" customWidth="1"/>
    <col min="2560" max="2560" width="15.7109375" style="21" customWidth="1"/>
    <col min="2561" max="2561" width="12.5703125" style="21" customWidth="1"/>
    <col min="2562" max="2562" width="7.42578125" style="21" customWidth="1"/>
    <col min="2563" max="2563" width="0" style="21" hidden="1" customWidth="1"/>
    <col min="2564" max="2564" width="4" style="21" customWidth="1"/>
    <col min="2565" max="2813" width="9.140625" style="21"/>
    <col min="2814" max="2814" width="7.42578125" style="21" customWidth="1"/>
    <col min="2815" max="2815" width="52.5703125" style="21" customWidth="1"/>
    <col min="2816" max="2816" width="15.7109375" style="21" customWidth="1"/>
    <col min="2817" max="2817" width="12.5703125" style="21" customWidth="1"/>
    <col min="2818" max="2818" width="7.42578125" style="21" customWidth="1"/>
    <col min="2819" max="2819" width="0" style="21" hidden="1" customWidth="1"/>
    <col min="2820" max="2820" width="4" style="21" customWidth="1"/>
    <col min="2821" max="3069" width="9.140625" style="21"/>
    <col min="3070" max="3070" width="7.42578125" style="21" customWidth="1"/>
    <col min="3071" max="3071" width="52.5703125" style="21" customWidth="1"/>
    <col min="3072" max="3072" width="15.7109375" style="21" customWidth="1"/>
    <col min="3073" max="3073" width="12.5703125" style="21" customWidth="1"/>
    <col min="3074" max="3074" width="7.42578125" style="21" customWidth="1"/>
    <col min="3075" max="3075" width="0" style="21" hidden="1" customWidth="1"/>
    <col min="3076" max="3076" width="4" style="21" customWidth="1"/>
    <col min="3077" max="3325" width="9.140625" style="21"/>
    <col min="3326" max="3326" width="7.42578125" style="21" customWidth="1"/>
    <col min="3327" max="3327" width="52.5703125" style="21" customWidth="1"/>
    <col min="3328" max="3328" width="15.7109375" style="21" customWidth="1"/>
    <col min="3329" max="3329" width="12.5703125" style="21" customWidth="1"/>
    <col min="3330" max="3330" width="7.42578125" style="21" customWidth="1"/>
    <col min="3331" max="3331" width="0" style="21" hidden="1" customWidth="1"/>
    <col min="3332" max="3332" width="4" style="21" customWidth="1"/>
    <col min="3333" max="3581" width="9.140625" style="21"/>
    <col min="3582" max="3582" width="7.42578125" style="21" customWidth="1"/>
    <col min="3583" max="3583" width="52.5703125" style="21" customWidth="1"/>
    <col min="3584" max="3584" width="15.7109375" style="21" customWidth="1"/>
    <col min="3585" max="3585" width="12.5703125" style="21" customWidth="1"/>
    <col min="3586" max="3586" width="7.42578125" style="21" customWidth="1"/>
    <col min="3587" max="3587" width="0" style="21" hidden="1" customWidth="1"/>
    <col min="3588" max="3588" width="4" style="21" customWidth="1"/>
    <col min="3589" max="3837" width="9.140625" style="21"/>
    <col min="3838" max="3838" width="7.42578125" style="21" customWidth="1"/>
    <col min="3839" max="3839" width="52.5703125" style="21" customWidth="1"/>
    <col min="3840" max="3840" width="15.7109375" style="21" customWidth="1"/>
    <col min="3841" max="3841" width="12.5703125" style="21" customWidth="1"/>
    <col min="3842" max="3842" width="7.42578125" style="21" customWidth="1"/>
    <col min="3843" max="3843" width="0" style="21" hidden="1" customWidth="1"/>
    <col min="3844" max="3844" width="4" style="21" customWidth="1"/>
    <col min="3845" max="4093" width="9.140625" style="21"/>
    <col min="4094" max="4094" width="7.42578125" style="21" customWidth="1"/>
    <col min="4095" max="4095" width="52.5703125" style="21" customWidth="1"/>
    <col min="4096" max="4096" width="15.7109375" style="21" customWidth="1"/>
    <col min="4097" max="4097" width="12.5703125" style="21" customWidth="1"/>
    <col min="4098" max="4098" width="7.42578125" style="21" customWidth="1"/>
    <col min="4099" max="4099" width="0" style="21" hidden="1" customWidth="1"/>
    <col min="4100" max="4100" width="4" style="21" customWidth="1"/>
    <col min="4101" max="4349" width="9.140625" style="21"/>
    <col min="4350" max="4350" width="7.42578125" style="21" customWidth="1"/>
    <col min="4351" max="4351" width="52.5703125" style="21" customWidth="1"/>
    <col min="4352" max="4352" width="15.7109375" style="21" customWidth="1"/>
    <col min="4353" max="4353" width="12.5703125" style="21" customWidth="1"/>
    <col min="4354" max="4354" width="7.42578125" style="21" customWidth="1"/>
    <col min="4355" max="4355" width="0" style="21" hidden="1" customWidth="1"/>
    <col min="4356" max="4356" width="4" style="21" customWidth="1"/>
    <col min="4357" max="4605" width="9.140625" style="21"/>
    <col min="4606" max="4606" width="7.42578125" style="21" customWidth="1"/>
    <col min="4607" max="4607" width="52.5703125" style="21" customWidth="1"/>
    <col min="4608" max="4608" width="15.7109375" style="21" customWidth="1"/>
    <col min="4609" max="4609" width="12.5703125" style="21" customWidth="1"/>
    <col min="4610" max="4610" width="7.42578125" style="21" customWidth="1"/>
    <col min="4611" max="4611" width="0" style="21" hidden="1" customWidth="1"/>
    <col min="4612" max="4612" width="4" style="21" customWidth="1"/>
    <col min="4613" max="4861" width="9.140625" style="21"/>
    <col min="4862" max="4862" width="7.42578125" style="21" customWidth="1"/>
    <col min="4863" max="4863" width="52.5703125" style="21" customWidth="1"/>
    <col min="4864" max="4864" width="15.7109375" style="21" customWidth="1"/>
    <col min="4865" max="4865" width="12.5703125" style="21" customWidth="1"/>
    <col min="4866" max="4866" width="7.42578125" style="21" customWidth="1"/>
    <col min="4867" max="4867" width="0" style="21" hidden="1" customWidth="1"/>
    <col min="4868" max="4868" width="4" style="21" customWidth="1"/>
    <col min="4869" max="5117" width="9.140625" style="21"/>
    <col min="5118" max="5118" width="7.42578125" style="21" customWidth="1"/>
    <col min="5119" max="5119" width="52.5703125" style="21" customWidth="1"/>
    <col min="5120" max="5120" width="15.7109375" style="21" customWidth="1"/>
    <col min="5121" max="5121" width="12.5703125" style="21" customWidth="1"/>
    <col min="5122" max="5122" width="7.42578125" style="21" customWidth="1"/>
    <col min="5123" max="5123" width="0" style="21" hidden="1" customWidth="1"/>
    <col min="5124" max="5124" width="4" style="21" customWidth="1"/>
    <col min="5125" max="5373" width="9.140625" style="21"/>
    <col min="5374" max="5374" width="7.42578125" style="21" customWidth="1"/>
    <col min="5375" max="5375" width="52.5703125" style="21" customWidth="1"/>
    <col min="5376" max="5376" width="15.7109375" style="21" customWidth="1"/>
    <col min="5377" max="5377" width="12.5703125" style="21" customWidth="1"/>
    <col min="5378" max="5378" width="7.42578125" style="21" customWidth="1"/>
    <col min="5379" max="5379" width="0" style="21" hidden="1" customWidth="1"/>
    <col min="5380" max="5380" width="4" style="21" customWidth="1"/>
    <col min="5381" max="5629" width="9.140625" style="21"/>
    <col min="5630" max="5630" width="7.42578125" style="21" customWidth="1"/>
    <col min="5631" max="5631" width="52.5703125" style="21" customWidth="1"/>
    <col min="5632" max="5632" width="15.7109375" style="21" customWidth="1"/>
    <col min="5633" max="5633" width="12.5703125" style="21" customWidth="1"/>
    <col min="5634" max="5634" width="7.42578125" style="21" customWidth="1"/>
    <col min="5635" max="5635" width="0" style="21" hidden="1" customWidth="1"/>
    <col min="5636" max="5636" width="4" style="21" customWidth="1"/>
    <col min="5637" max="5885" width="9.140625" style="21"/>
    <col min="5886" max="5886" width="7.42578125" style="21" customWidth="1"/>
    <col min="5887" max="5887" width="52.5703125" style="21" customWidth="1"/>
    <col min="5888" max="5888" width="15.7109375" style="21" customWidth="1"/>
    <col min="5889" max="5889" width="12.5703125" style="21" customWidth="1"/>
    <col min="5890" max="5890" width="7.42578125" style="21" customWidth="1"/>
    <col min="5891" max="5891" width="0" style="21" hidden="1" customWidth="1"/>
    <col min="5892" max="5892" width="4" style="21" customWidth="1"/>
    <col min="5893" max="6141" width="9.140625" style="21"/>
    <col min="6142" max="6142" width="7.42578125" style="21" customWidth="1"/>
    <col min="6143" max="6143" width="52.5703125" style="21" customWidth="1"/>
    <col min="6144" max="6144" width="15.7109375" style="21" customWidth="1"/>
    <col min="6145" max="6145" width="12.5703125" style="21" customWidth="1"/>
    <col min="6146" max="6146" width="7.42578125" style="21" customWidth="1"/>
    <col min="6147" max="6147" width="0" style="21" hidden="1" customWidth="1"/>
    <col min="6148" max="6148" width="4" style="21" customWidth="1"/>
    <col min="6149" max="6397" width="9.140625" style="21"/>
    <col min="6398" max="6398" width="7.42578125" style="21" customWidth="1"/>
    <col min="6399" max="6399" width="52.5703125" style="21" customWidth="1"/>
    <col min="6400" max="6400" width="15.7109375" style="21" customWidth="1"/>
    <col min="6401" max="6401" width="12.5703125" style="21" customWidth="1"/>
    <col min="6402" max="6402" width="7.42578125" style="21" customWidth="1"/>
    <col min="6403" max="6403" width="0" style="21" hidden="1" customWidth="1"/>
    <col min="6404" max="6404" width="4" style="21" customWidth="1"/>
    <col min="6405" max="6653" width="9.140625" style="21"/>
    <col min="6654" max="6654" width="7.42578125" style="21" customWidth="1"/>
    <col min="6655" max="6655" width="52.5703125" style="21" customWidth="1"/>
    <col min="6656" max="6656" width="15.7109375" style="21" customWidth="1"/>
    <col min="6657" max="6657" width="12.5703125" style="21" customWidth="1"/>
    <col min="6658" max="6658" width="7.42578125" style="21" customWidth="1"/>
    <col min="6659" max="6659" width="0" style="21" hidden="1" customWidth="1"/>
    <col min="6660" max="6660" width="4" style="21" customWidth="1"/>
    <col min="6661" max="6909" width="9.140625" style="21"/>
    <col min="6910" max="6910" width="7.42578125" style="21" customWidth="1"/>
    <col min="6911" max="6911" width="52.5703125" style="21" customWidth="1"/>
    <col min="6912" max="6912" width="15.7109375" style="21" customWidth="1"/>
    <col min="6913" max="6913" width="12.5703125" style="21" customWidth="1"/>
    <col min="6914" max="6914" width="7.42578125" style="21" customWidth="1"/>
    <col min="6915" max="6915" width="0" style="21" hidden="1" customWidth="1"/>
    <col min="6916" max="6916" width="4" style="21" customWidth="1"/>
    <col min="6917" max="7165" width="9.140625" style="21"/>
    <col min="7166" max="7166" width="7.42578125" style="21" customWidth="1"/>
    <col min="7167" max="7167" width="52.5703125" style="21" customWidth="1"/>
    <col min="7168" max="7168" width="15.7109375" style="21" customWidth="1"/>
    <col min="7169" max="7169" width="12.5703125" style="21" customWidth="1"/>
    <col min="7170" max="7170" width="7.42578125" style="21" customWidth="1"/>
    <col min="7171" max="7171" width="0" style="21" hidden="1" customWidth="1"/>
    <col min="7172" max="7172" width="4" style="21" customWidth="1"/>
    <col min="7173" max="7421" width="9.140625" style="21"/>
    <col min="7422" max="7422" width="7.42578125" style="21" customWidth="1"/>
    <col min="7423" max="7423" width="52.5703125" style="21" customWidth="1"/>
    <col min="7424" max="7424" width="15.7109375" style="21" customWidth="1"/>
    <col min="7425" max="7425" width="12.5703125" style="21" customWidth="1"/>
    <col min="7426" max="7426" width="7.42578125" style="21" customWidth="1"/>
    <col min="7427" max="7427" width="0" style="21" hidden="1" customWidth="1"/>
    <col min="7428" max="7428" width="4" style="21" customWidth="1"/>
    <col min="7429" max="7677" width="9.140625" style="21"/>
    <col min="7678" max="7678" width="7.42578125" style="21" customWidth="1"/>
    <col min="7679" max="7679" width="52.5703125" style="21" customWidth="1"/>
    <col min="7680" max="7680" width="15.7109375" style="21" customWidth="1"/>
    <col min="7681" max="7681" width="12.5703125" style="21" customWidth="1"/>
    <col min="7682" max="7682" width="7.42578125" style="21" customWidth="1"/>
    <col min="7683" max="7683" width="0" style="21" hidden="1" customWidth="1"/>
    <col min="7684" max="7684" width="4" style="21" customWidth="1"/>
    <col min="7685" max="7933" width="9.140625" style="21"/>
    <col min="7934" max="7934" width="7.42578125" style="21" customWidth="1"/>
    <col min="7935" max="7935" width="52.5703125" style="21" customWidth="1"/>
    <col min="7936" max="7936" width="15.7109375" style="21" customWidth="1"/>
    <col min="7937" max="7937" width="12.5703125" style="21" customWidth="1"/>
    <col min="7938" max="7938" width="7.42578125" style="21" customWidth="1"/>
    <col min="7939" max="7939" width="0" style="21" hidden="1" customWidth="1"/>
    <col min="7940" max="7940" width="4" style="21" customWidth="1"/>
    <col min="7941" max="8189" width="9.140625" style="21"/>
    <col min="8190" max="8190" width="7.42578125" style="21" customWidth="1"/>
    <col min="8191" max="8191" width="52.5703125" style="21" customWidth="1"/>
    <col min="8192" max="8192" width="15.7109375" style="21" customWidth="1"/>
    <col min="8193" max="8193" width="12.5703125" style="21" customWidth="1"/>
    <col min="8194" max="8194" width="7.42578125" style="21" customWidth="1"/>
    <col min="8195" max="8195" width="0" style="21" hidden="1" customWidth="1"/>
    <col min="8196" max="8196" width="4" style="21" customWidth="1"/>
    <col min="8197" max="8445" width="9.140625" style="21"/>
    <col min="8446" max="8446" width="7.42578125" style="21" customWidth="1"/>
    <col min="8447" max="8447" width="52.5703125" style="21" customWidth="1"/>
    <col min="8448" max="8448" width="15.7109375" style="21" customWidth="1"/>
    <col min="8449" max="8449" width="12.5703125" style="21" customWidth="1"/>
    <col min="8450" max="8450" width="7.42578125" style="21" customWidth="1"/>
    <col min="8451" max="8451" width="0" style="21" hidden="1" customWidth="1"/>
    <col min="8452" max="8452" width="4" style="21" customWidth="1"/>
    <col min="8453" max="8701" width="9.140625" style="21"/>
    <col min="8702" max="8702" width="7.42578125" style="21" customWidth="1"/>
    <col min="8703" max="8703" width="52.5703125" style="21" customWidth="1"/>
    <col min="8704" max="8704" width="15.7109375" style="21" customWidth="1"/>
    <col min="8705" max="8705" width="12.5703125" style="21" customWidth="1"/>
    <col min="8706" max="8706" width="7.42578125" style="21" customWidth="1"/>
    <col min="8707" max="8707" width="0" style="21" hidden="1" customWidth="1"/>
    <col min="8708" max="8708" width="4" style="21" customWidth="1"/>
    <col min="8709" max="8957" width="9.140625" style="21"/>
    <col min="8958" max="8958" width="7.42578125" style="21" customWidth="1"/>
    <col min="8959" max="8959" width="52.5703125" style="21" customWidth="1"/>
    <col min="8960" max="8960" width="15.7109375" style="21" customWidth="1"/>
    <col min="8961" max="8961" width="12.5703125" style="21" customWidth="1"/>
    <col min="8962" max="8962" width="7.42578125" style="21" customWidth="1"/>
    <col min="8963" max="8963" width="0" style="21" hidden="1" customWidth="1"/>
    <col min="8964" max="8964" width="4" style="21" customWidth="1"/>
    <col min="8965" max="9213" width="9.140625" style="21"/>
    <col min="9214" max="9214" width="7.42578125" style="21" customWidth="1"/>
    <col min="9215" max="9215" width="52.5703125" style="21" customWidth="1"/>
    <col min="9216" max="9216" width="15.7109375" style="21" customWidth="1"/>
    <col min="9217" max="9217" width="12.5703125" style="21" customWidth="1"/>
    <col min="9218" max="9218" width="7.42578125" style="21" customWidth="1"/>
    <col min="9219" max="9219" width="0" style="21" hidden="1" customWidth="1"/>
    <col min="9220" max="9220" width="4" style="21" customWidth="1"/>
    <col min="9221" max="9469" width="9.140625" style="21"/>
    <col min="9470" max="9470" width="7.42578125" style="21" customWidth="1"/>
    <col min="9471" max="9471" width="52.5703125" style="21" customWidth="1"/>
    <col min="9472" max="9472" width="15.7109375" style="21" customWidth="1"/>
    <col min="9473" max="9473" width="12.5703125" style="21" customWidth="1"/>
    <col min="9474" max="9474" width="7.42578125" style="21" customWidth="1"/>
    <col min="9475" max="9475" width="0" style="21" hidden="1" customWidth="1"/>
    <col min="9476" max="9476" width="4" style="21" customWidth="1"/>
    <col min="9477" max="9725" width="9.140625" style="21"/>
    <col min="9726" max="9726" width="7.42578125" style="21" customWidth="1"/>
    <col min="9727" max="9727" width="52.5703125" style="21" customWidth="1"/>
    <col min="9728" max="9728" width="15.7109375" style="21" customWidth="1"/>
    <col min="9729" max="9729" width="12.5703125" style="21" customWidth="1"/>
    <col min="9730" max="9730" width="7.42578125" style="21" customWidth="1"/>
    <col min="9731" max="9731" width="0" style="21" hidden="1" customWidth="1"/>
    <col min="9732" max="9732" width="4" style="21" customWidth="1"/>
    <col min="9733" max="9981" width="9.140625" style="21"/>
    <col min="9982" max="9982" width="7.42578125" style="21" customWidth="1"/>
    <col min="9983" max="9983" width="52.5703125" style="21" customWidth="1"/>
    <col min="9984" max="9984" width="15.7109375" style="21" customWidth="1"/>
    <col min="9985" max="9985" width="12.5703125" style="21" customWidth="1"/>
    <col min="9986" max="9986" width="7.42578125" style="21" customWidth="1"/>
    <col min="9987" max="9987" width="0" style="21" hidden="1" customWidth="1"/>
    <col min="9988" max="9988" width="4" style="21" customWidth="1"/>
    <col min="9989" max="10237" width="9.140625" style="21"/>
    <col min="10238" max="10238" width="7.42578125" style="21" customWidth="1"/>
    <col min="10239" max="10239" width="52.5703125" style="21" customWidth="1"/>
    <col min="10240" max="10240" width="15.7109375" style="21" customWidth="1"/>
    <col min="10241" max="10241" width="12.5703125" style="21" customWidth="1"/>
    <col min="10242" max="10242" width="7.42578125" style="21" customWidth="1"/>
    <col min="10243" max="10243" width="0" style="21" hidden="1" customWidth="1"/>
    <col min="10244" max="10244" width="4" style="21" customWidth="1"/>
    <col min="10245" max="10493" width="9.140625" style="21"/>
    <col min="10494" max="10494" width="7.42578125" style="21" customWidth="1"/>
    <col min="10495" max="10495" width="52.5703125" style="21" customWidth="1"/>
    <col min="10496" max="10496" width="15.7109375" style="21" customWidth="1"/>
    <col min="10497" max="10497" width="12.5703125" style="21" customWidth="1"/>
    <col min="10498" max="10498" width="7.42578125" style="21" customWidth="1"/>
    <col min="10499" max="10499" width="0" style="21" hidden="1" customWidth="1"/>
    <col min="10500" max="10500" width="4" style="21" customWidth="1"/>
    <col min="10501" max="10749" width="9.140625" style="21"/>
    <col min="10750" max="10750" width="7.42578125" style="21" customWidth="1"/>
    <col min="10751" max="10751" width="52.5703125" style="21" customWidth="1"/>
    <col min="10752" max="10752" width="15.7109375" style="21" customWidth="1"/>
    <col min="10753" max="10753" width="12.5703125" style="21" customWidth="1"/>
    <col min="10754" max="10754" width="7.42578125" style="21" customWidth="1"/>
    <col min="10755" max="10755" width="0" style="21" hidden="1" customWidth="1"/>
    <col min="10756" max="10756" width="4" style="21" customWidth="1"/>
    <col min="10757" max="11005" width="9.140625" style="21"/>
    <col min="11006" max="11006" width="7.42578125" style="21" customWidth="1"/>
    <col min="11007" max="11007" width="52.5703125" style="21" customWidth="1"/>
    <col min="11008" max="11008" width="15.7109375" style="21" customWidth="1"/>
    <col min="11009" max="11009" width="12.5703125" style="21" customWidth="1"/>
    <col min="11010" max="11010" width="7.42578125" style="21" customWidth="1"/>
    <col min="11011" max="11011" width="0" style="21" hidden="1" customWidth="1"/>
    <col min="11012" max="11012" width="4" style="21" customWidth="1"/>
    <col min="11013" max="11261" width="9.140625" style="21"/>
    <col min="11262" max="11262" width="7.42578125" style="21" customWidth="1"/>
    <col min="11263" max="11263" width="52.5703125" style="21" customWidth="1"/>
    <col min="11264" max="11264" width="15.7109375" style="21" customWidth="1"/>
    <col min="11265" max="11265" width="12.5703125" style="21" customWidth="1"/>
    <col min="11266" max="11266" width="7.42578125" style="21" customWidth="1"/>
    <col min="11267" max="11267" width="0" style="21" hidden="1" customWidth="1"/>
    <col min="11268" max="11268" width="4" style="21" customWidth="1"/>
    <col min="11269" max="11517" width="9.140625" style="21"/>
    <col min="11518" max="11518" width="7.42578125" style="21" customWidth="1"/>
    <col min="11519" max="11519" width="52.5703125" style="21" customWidth="1"/>
    <col min="11520" max="11520" width="15.7109375" style="21" customWidth="1"/>
    <col min="11521" max="11521" width="12.5703125" style="21" customWidth="1"/>
    <col min="11522" max="11522" width="7.42578125" style="21" customWidth="1"/>
    <col min="11523" max="11523" width="0" style="21" hidden="1" customWidth="1"/>
    <col min="11524" max="11524" width="4" style="21" customWidth="1"/>
    <col min="11525" max="11773" width="9.140625" style="21"/>
    <col min="11774" max="11774" width="7.42578125" style="21" customWidth="1"/>
    <col min="11775" max="11775" width="52.5703125" style="21" customWidth="1"/>
    <col min="11776" max="11776" width="15.7109375" style="21" customWidth="1"/>
    <col min="11777" max="11777" width="12.5703125" style="21" customWidth="1"/>
    <col min="11778" max="11778" width="7.42578125" style="21" customWidth="1"/>
    <col min="11779" max="11779" width="0" style="21" hidden="1" customWidth="1"/>
    <col min="11780" max="11780" width="4" style="21" customWidth="1"/>
    <col min="11781" max="12029" width="9.140625" style="21"/>
    <col min="12030" max="12030" width="7.42578125" style="21" customWidth="1"/>
    <col min="12031" max="12031" width="52.5703125" style="21" customWidth="1"/>
    <col min="12032" max="12032" width="15.7109375" style="21" customWidth="1"/>
    <col min="12033" max="12033" width="12.5703125" style="21" customWidth="1"/>
    <col min="12034" max="12034" width="7.42578125" style="21" customWidth="1"/>
    <col min="12035" max="12035" width="0" style="21" hidden="1" customWidth="1"/>
    <col min="12036" max="12036" width="4" style="21" customWidth="1"/>
    <col min="12037" max="12285" width="9.140625" style="21"/>
    <col min="12286" max="12286" width="7.42578125" style="21" customWidth="1"/>
    <col min="12287" max="12287" width="52.5703125" style="21" customWidth="1"/>
    <col min="12288" max="12288" width="15.7109375" style="21" customWidth="1"/>
    <col min="12289" max="12289" width="12.5703125" style="21" customWidth="1"/>
    <col min="12290" max="12290" width="7.42578125" style="21" customWidth="1"/>
    <col min="12291" max="12291" width="0" style="21" hidden="1" customWidth="1"/>
    <col min="12292" max="12292" width="4" style="21" customWidth="1"/>
    <col min="12293" max="12541" width="9.140625" style="21"/>
    <col min="12542" max="12542" width="7.42578125" style="21" customWidth="1"/>
    <col min="12543" max="12543" width="52.5703125" style="21" customWidth="1"/>
    <col min="12544" max="12544" width="15.7109375" style="21" customWidth="1"/>
    <col min="12545" max="12545" width="12.5703125" style="21" customWidth="1"/>
    <col min="12546" max="12546" width="7.42578125" style="21" customWidth="1"/>
    <col min="12547" max="12547" width="0" style="21" hidden="1" customWidth="1"/>
    <col min="12548" max="12548" width="4" style="21" customWidth="1"/>
    <col min="12549" max="12797" width="9.140625" style="21"/>
    <col min="12798" max="12798" width="7.42578125" style="21" customWidth="1"/>
    <col min="12799" max="12799" width="52.5703125" style="21" customWidth="1"/>
    <col min="12800" max="12800" width="15.7109375" style="21" customWidth="1"/>
    <col min="12801" max="12801" width="12.5703125" style="21" customWidth="1"/>
    <col min="12802" max="12802" width="7.42578125" style="21" customWidth="1"/>
    <col min="12803" max="12803" width="0" style="21" hidden="1" customWidth="1"/>
    <col min="12804" max="12804" width="4" style="21" customWidth="1"/>
    <col min="12805" max="13053" width="9.140625" style="21"/>
    <col min="13054" max="13054" width="7.42578125" style="21" customWidth="1"/>
    <col min="13055" max="13055" width="52.5703125" style="21" customWidth="1"/>
    <col min="13056" max="13056" width="15.7109375" style="21" customWidth="1"/>
    <col min="13057" max="13057" width="12.5703125" style="21" customWidth="1"/>
    <col min="13058" max="13058" width="7.42578125" style="21" customWidth="1"/>
    <col min="13059" max="13059" width="0" style="21" hidden="1" customWidth="1"/>
    <col min="13060" max="13060" width="4" style="21" customWidth="1"/>
    <col min="13061" max="13309" width="9.140625" style="21"/>
    <col min="13310" max="13310" width="7.42578125" style="21" customWidth="1"/>
    <col min="13311" max="13311" width="52.5703125" style="21" customWidth="1"/>
    <col min="13312" max="13312" width="15.7109375" style="21" customWidth="1"/>
    <col min="13313" max="13313" width="12.5703125" style="21" customWidth="1"/>
    <col min="13314" max="13314" width="7.42578125" style="21" customWidth="1"/>
    <col min="13315" max="13315" width="0" style="21" hidden="1" customWidth="1"/>
    <col min="13316" max="13316" width="4" style="21" customWidth="1"/>
    <col min="13317" max="13565" width="9.140625" style="21"/>
    <col min="13566" max="13566" width="7.42578125" style="21" customWidth="1"/>
    <col min="13567" max="13567" width="52.5703125" style="21" customWidth="1"/>
    <col min="13568" max="13568" width="15.7109375" style="21" customWidth="1"/>
    <col min="13569" max="13569" width="12.5703125" style="21" customWidth="1"/>
    <col min="13570" max="13570" width="7.42578125" style="21" customWidth="1"/>
    <col min="13571" max="13571" width="0" style="21" hidden="1" customWidth="1"/>
    <col min="13572" max="13572" width="4" style="21" customWidth="1"/>
    <col min="13573" max="13821" width="9.140625" style="21"/>
    <col min="13822" max="13822" width="7.42578125" style="21" customWidth="1"/>
    <col min="13823" max="13823" width="52.5703125" style="21" customWidth="1"/>
    <col min="13824" max="13824" width="15.7109375" style="21" customWidth="1"/>
    <col min="13825" max="13825" width="12.5703125" style="21" customWidth="1"/>
    <col min="13826" max="13826" width="7.42578125" style="21" customWidth="1"/>
    <col min="13827" max="13827" width="0" style="21" hidden="1" customWidth="1"/>
    <col min="13828" max="13828" width="4" style="21" customWidth="1"/>
    <col min="13829" max="14077" width="9.140625" style="21"/>
    <col min="14078" max="14078" width="7.42578125" style="21" customWidth="1"/>
    <col min="14079" max="14079" width="52.5703125" style="21" customWidth="1"/>
    <col min="14080" max="14080" width="15.7109375" style="21" customWidth="1"/>
    <col min="14081" max="14081" width="12.5703125" style="21" customWidth="1"/>
    <col min="14082" max="14082" width="7.42578125" style="21" customWidth="1"/>
    <col min="14083" max="14083" width="0" style="21" hidden="1" customWidth="1"/>
    <col min="14084" max="14084" width="4" style="21" customWidth="1"/>
    <col min="14085" max="14333" width="9.140625" style="21"/>
    <col min="14334" max="14334" width="7.42578125" style="21" customWidth="1"/>
    <col min="14335" max="14335" width="52.5703125" style="21" customWidth="1"/>
    <col min="14336" max="14336" width="15.7109375" style="21" customWidth="1"/>
    <col min="14337" max="14337" width="12.5703125" style="21" customWidth="1"/>
    <col min="14338" max="14338" width="7.42578125" style="21" customWidth="1"/>
    <col min="14339" max="14339" width="0" style="21" hidden="1" customWidth="1"/>
    <col min="14340" max="14340" width="4" style="21" customWidth="1"/>
    <col min="14341" max="14589" width="9.140625" style="21"/>
    <col min="14590" max="14590" width="7.42578125" style="21" customWidth="1"/>
    <col min="14591" max="14591" width="52.5703125" style="21" customWidth="1"/>
    <col min="14592" max="14592" width="15.7109375" style="21" customWidth="1"/>
    <col min="14593" max="14593" width="12.5703125" style="21" customWidth="1"/>
    <col min="14594" max="14594" width="7.42578125" style="21" customWidth="1"/>
    <col min="14595" max="14595" width="0" style="21" hidden="1" customWidth="1"/>
    <col min="14596" max="14596" width="4" style="21" customWidth="1"/>
    <col min="14597" max="14845" width="9.140625" style="21"/>
    <col min="14846" max="14846" width="7.42578125" style="21" customWidth="1"/>
    <col min="14847" max="14847" width="52.5703125" style="21" customWidth="1"/>
    <col min="14848" max="14848" width="15.7109375" style="21" customWidth="1"/>
    <col min="14849" max="14849" width="12.5703125" style="21" customWidth="1"/>
    <col min="14850" max="14850" width="7.42578125" style="21" customWidth="1"/>
    <col min="14851" max="14851" width="0" style="21" hidden="1" customWidth="1"/>
    <col min="14852" max="14852" width="4" style="21" customWidth="1"/>
    <col min="14853" max="15101" width="9.140625" style="21"/>
    <col min="15102" max="15102" width="7.42578125" style="21" customWidth="1"/>
    <col min="15103" max="15103" width="52.5703125" style="21" customWidth="1"/>
    <col min="15104" max="15104" width="15.7109375" style="21" customWidth="1"/>
    <col min="15105" max="15105" width="12.5703125" style="21" customWidth="1"/>
    <col min="15106" max="15106" width="7.42578125" style="21" customWidth="1"/>
    <col min="15107" max="15107" width="0" style="21" hidden="1" customWidth="1"/>
    <col min="15108" max="15108" width="4" style="21" customWidth="1"/>
    <col min="15109" max="15357" width="9.140625" style="21"/>
    <col min="15358" max="15358" width="7.42578125" style="21" customWidth="1"/>
    <col min="15359" max="15359" width="52.5703125" style="21" customWidth="1"/>
    <col min="15360" max="15360" width="15.7109375" style="21" customWidth="1"/>
    <col min="15361" max="15361" width="12.5703125" style="21" customWidth="1"/>
    <col min="15362" max="15362" width="7.42578125" style="21" customWidth="1"/>
    <col min="15363" max="15363" width="0" style="21" hidden="1" customWidth="1"/>
    <col min="15364" max="15364" width="4" style="21" customWidth="1"/>
    <col min="15365" max="15613" width="9.140625" style="21"/>
    <col min="15614" max="15614" width="7.42578125" style="21" customWidth="1"/>
    <col min="15615" max="15615" width="52.5703125" style="21" customWidth="1"/>
    <col min="15616" max="15616" width="15.7109375" style="21" customWidth="1"/>
    <col min="15617" max="15617" width="12.5703125" style="21" customWidth="1"/>
    <col min="15618" max="15618" width="7.42578125" style="21" customWidth="1"/>
    <col min="15619" max="15619" width="0" style="21" hidden="1" customWidth="1"/>
    <col min="15620" max="15620" width="4" style="21" customWidth="1"/>
    <col min="15621" max="15869" width="9.140625" style="21"/>
    <col min="15870" max="15870" width="7.42578125" style="21" customWidth="1"/>
    <col min="15871" max="15871" width="52.5703125" style="21" customWidth="1"/>
    <col min="15872" max="15872" width="15.7109375" style="21" customWidth="1"/>
    <col min="15873" max="15873" width="12.5703125" style="21" customWidth="1"/>
    <col min="15874" max="15874" width="7.42578125" style="21" customWidth="1"/>
    <col min="15875" max="15875" width="0" style="21" hidden="1" customWidth="1"/>
    <col min="15876" max="15876" width="4" style="21" customWidth="1"/>
    <col min="15877" max="16125" width="9.140625" style="21"/>
    <col min="16126" max="16126" width="7.42578125" style="21" customWidth="1"/>
    <col min="16127" max="16127" width="52.5703125" style="21" customWidth="1"/>
    <col min="16128" max="16128" width="15.7109375" style="21" customWidth="1"/>
    <col min="16129" max="16129" width="12.5703125" style="21" customWidth="1"/>
    <col min="16130" max="16130" width="7.42578125" style="21" customWidth="1"/>
    <col min="16131" max="16131" width="0" style="21" hidden="1" customWidth="1"/>
    <col min="16132" max="16132" width="4" style="21" customWidth="1"/>
    <col min="16133" max="16384" width="9.140625" style="21"/>
  </cols>
  <sheetData>
    <row r="1" spans="2:12" ht="17.100000000000001" customHeight="1">
      <c r="C1" s="184"/>
      <c r="D1" s="184" t="s">
        <v>1258</v>
      </c>
      <c r="E1" s="184" t="s">
        <v>1259</v>
      </c>
      <c r="F1" s="184" t="s">
        <v>1258</v>
      </c>
      <c r="G1" s="184"/>
      <c r="H1" s="184"/>
    </row>
    <row r="2" spans="2:12" ht="17.100000000000001" customHeight="1">
      <c r="B2" s="185" t="s">
        <v>1624</v>
      </c>
      <c r="C2" s="175"/>
      <c r="D2" s="175"/>
      <c r="E2" s="175"/>
      <c r="F2" s="175"/>
      <c r="G2" s="175"/>
      <c r="H2" s="175"/>
      <c r="K2" s="135"/>
    </row>
    <row r="3" spans="2:12" ht="42.75" customHeight="1">
      <c r="B3" s="74" t="s">
        <v>1353</v>
      </c>
      <c r="C3" s="94" t="s">
        <v>1392</v>
      </c>
      <c r="D3" s="73" t="s">
        <v>1655</v>
      </c>
      <c r="E3" s="73" t="s">
        <v>1618</v>
      </c>
      <c r="F3" s="35" t="s">
        <v>1656</v>
      </c>
      <c r="G3" s="153" t="s">
        <v>1463</v>
      </c>
      <c r="H3" s="153" t="s">
        <v>1594</v>
      </c>
    </row>
    <row r="4" spans="2:12" ht="15" customHeight="1">
      <c r="B4" s="93">
        <v>1</v>
      </c>
      <c r="C4" s="93">
        <v>2</v>
      </c>
      <c r="D4" s="152">
        <v>3</v>
      </c>
      <c r="E4" s="73">
        <v>4</v>
      </c>
      <c r="F4" s="73">
        <v>5</v>
      </c>
      <c r="G4" s="73">
        <v>6</v>
      </c>
      <c r="H4" s="73">
        <v>7</v>
      </c>
    </row>
    <row r="5" spans="2:12" ht="30" customHeight="1">
      <c r="B5" s="131"/>
      <c r="C5" s="131" t="s">
        <v>1532</v>
      </c>
      <c r="D5" s="132">
        <v>18979660</v>
      </c>
      <c r="E5" s="132">
        <v>20347722</v>
      </c>
      <c r="F5" s="133">
        <v>19110605.07</v>
      </c>
      <c r="G5" s="133">
        <v>93.92012073882276</v>
      </c>
      <c r="H5" s="133">
        <v>100.68992315984586</v>
      </c>
    </row>
    <row r="6" spans="2:12" ht="30.75" customHeight="1">
      <c r="B6" s="74"/>
      <c r="C6" s="74" t="s">
        <v>1485</v>
      </c>
      <c r="D6" s="75">
        <v>18979660</v>
      </c>
      <c r="E6" s="75">
        <v>20347722</v>
      </c>
      <c r="F6" s="91">
        <v>19110605.07</v>
      </c>
      <c r="G6" s="91">
        <v>93.92012073882276</v>
      </c>
      <c r="H6" s="91">
        <v>100.68992315984586</v>
      </c>
    </row>
    <row r="7" spans="2:12" ht="15" customHeight="1">
      <c r="B7" s="67"/>
      <c r="C7" s="67" t="s">
        <v>1261</v>
      </c>
      <c r="D7" s="72">
        <v>18979660</v>
      </c>
      <c r="E7" s="72">
        <v>20347722</v>
      </c>
      <c r="F7" s="149">
        <v>19110605.07</v>
      </c>
      <c r="G7" s="149">
        <v>93.92012073882276</v>
      </c>
      <c r="H7" s="149">
        <v>100.68992315984586</v>
      </c>
    </row>
    <row r="8" spans="2:12" ht="15" customHeight="1">
      <c r="B8" s="80">
        <v>3111</v>
      </c>
      <c r="C8" s="79" t="s">
        <v>1438</v>
      </c>
      <c r="D8" s="121">
        <v>15567586</v>
      </c>
      <c r="E8" s="121">
        <v>16871022</v>
      </c>
      <c r="F8" s="121">
        <v>15740800.380000001</v>
      </c>
      <c r="G8" s="154">
        <v>93.300811177888349</v>
      </c>
      <c r="H8" s="149">
        <v>93.300811177888349</v>
      </c>
    </row>
    <row r="9" spans="2:12" ht="15" customHeight="1">
      <c r="B9" s="80">
        <v>3121</v>
      </c>
      <c r="C9" s="79" t="s">
        <v>1318</v>
      </c>
      <c r="D9" s="121">
        <v>430714</v>
      </c>
      <c r="E9" s="121">
        <v>494580</v>
      </c>
      <c r="F9" s="121">
        <v>489898.91</v>
      </c>
      <c r="G9" s="154">
        <v>99.05352218043592</v>
      </c>
      <c r="H9" s="149">
        <v>99.05352218043592</v>
      </c>
    </row>
    <row r="10" spans="2:12" ht="15" customHeight="1">
      <c r="B10" s="80">
        <v>3132</v>
      </c>
      <c r="C10" s="79" t="s">
        <v>1388</v>
      </c>
      <c r="D10" s="121">
        <v>2555607</v>
      </c>
      <c r="E10" s="121">
        <v>2711005</v>
      </c>
      <c r="F10" s="121">
        <v>2597273.96</v>
      </c>
      <c r="G10" s="154">
        <v>95.804838427077783</v>
      </c>
      <c r="H10" s="149">
        <v>95.804838427077783</v>
      </c>
      <c r="K10" s="136"/>
      <c r="L10" s="136"/>
    </row>
    <row r="11" spans="2:12" ht="15" customHeight="1">
      <c r="B11" s="80">
        <v>3133</v>
      </c>
      <c r="C11" s="79" t="s">
        <v>1439</v>
      </c>
      <c r="D11" s="121">
        <v>22176</v>
      </c>
      <c r="E11" s="121"/>
      <c r="F11" s="121"/>
      <c r="G11" s="154" t="e">
        <v>#DIV/0!</v>
      </c>
      <c r="H11" s="149" t="e">
        <v>#DIV/0!</v>
      </c>
    </row>
    <row r="12" spans="2:12" ht="15" customHeight="1">
      <c r="B12" s="80">
        <v>3212</v>
      </c>
      <c r="C12" s="79" t="s">
        <v>1343</v>
      </c>
      <c r="D12" s="121">
        <v>354756</v>
      </c>
      <c r="E12" s="121">
        <v>230490</v>
      </c>
      <c r="F12" s="121">
        <v>242006.73</v>
      </c>
      <c r="G12" s="154">
        <v>104.99662892099441</v>
      </c>
      <c r="H12" s="149">
        <v>104.99662892099441</v>
      </c>
    </row>
    <row r="13" spans="2:12" ht="15" customHeight="1">
      <c r="B13" s="80">
        <v>3236</v>
      </c>
      <c r="C13" s="79" t="s">
        <v>1277</v>
      </c>
      <c r="D13" s="121">
        <v>8600</v>
      </c>
      <c r="E13" s="121">
        <v>8000</v>
      </c>
      <c r="F13" s="121">
        <v>8000</v>
      </c>
      <c r="G13" s="154">
        <v>100</v>
      </c>
      <c r="H13" s="149">
        <v>100</v>
      </c>
    </row>
    <row r="14" spans="2:12" ht="15" customHeight="1">
      <c r="B14" s="80">
        <v>3295</v>
      </c>
      <c r="C14" s="79" t="s">
        <v>1284</v>
      </c>
      <c r="D14" s="121">
        <v>40221</v>
      </c>
      <c r="E14" s="121">
        <v>32625</v>
      </c>
      <c r="F14" s="121">
        <v>32625.09</v>
      </c>
      <c r="G14" s="154">
        <v>100.00027586206896</v>
      </c>
      <c r="H14" s="149">
        <v>100.00027586206896</v>
      </c>
    </row>
    <row r="15" spans="2:12" ht="30" customHeight="1">
      <c r="B15" s="131"/>
      <c r="C15" s="131" t="s">
        <v>1528</v>
      </c>
      <c r="D15" s="132">
        <v>3670367.5100000002</v>
      </c>
      <c r="E15" s="132">
        <v>3161380</v>
      </c>
      <c r="F15" s="132">
        <v>4203485.62</v>
      </c>
      <c r="G15" s="133">
        <v>132.9636304398712</v>
      </c>
      <c r="H15" s="133">
        <v>114.52492450817276</v>
      </c>
    </row>
    <row r="16" spans="2:12" ht="32.25" customHeight="1">
      <c r="B16" s="74"/>
      <c r="C16" s="74" t="s">
        <v>862</v>
      </c>
      <c r="D16" s="98">
        <v>3670367.5100000002</v>
      </c>
      <c r="E16" s="98">
        <v>3161380</v>
      </c>
      <c r="F16" s="91">
        <v>4203485.62</v>
      </c>
      <c r="G16" s="91">
        <v>132.9636304398712</v>
      </c>
      <c r="H16" s="91">
        <v>114.52492450817276</v>
      </c>
      <c r="K16" s="136"/>
      <c r="L16" s="136"/>
    </row>
    <row r="17" spans="2:8" ht="15" customHeight="1">
      <c r="B17" s="67"/>
      <c r="C17" s="67" t="s">
        <v>1261</v>
      </c>
      <c r="D17" s="72">
        <v>3670367.5100000002</v>
      </c>
      <c r="E17" s="72">
        <v>3161380</v>
      </c>
      <c r="F17" s="72">
        <v>4203485.62</v>
      </c>
      <c r="G17" s="149">
        <v>132.9636304398712</v>
      </c>
      <c r="H17" s="149">
        <v>114.52492450817276</v>
      </c>
    </row>
    <row r="18" spans="2:8" ht="15" customHeight="1">
      <c r="B18" s="80">
        <v>3111</v>
      </c>
      <c r="C18" s="79" t="s">
        <v>1438</v>
      </c>
      <c r="D18" s="121">
        <v>199139.49</v>
      </c>
      <c r="E18" s="146"/>
      <c r="F18" s="146"/>
      <c r="G18" s="154" t="e">
        <v>#DIV/0!</v>
      </c>
      <c r="H18" s="154">
        <v>0</v>
      </c>
    </row>
    <row r="19" spans="2:8" ht="15" hidden="1" customHeight="1">
      <c r="B19" s="80">
        <v>3112</v>
      </c>
      <c r="C19" s="79" t="s">
        <v>1466</v>
      </c>
      <c r="D19" s="121"/>
      <c r="E19" s="146"/>
      <c r="F19" s="146"/>
      <c r="G19" s="154" t="e">
        <v>#DIV/0!</v>
      </c>
      <c r="H19" s="154" t="e">
        <v>#DIV/0!</v>
      </c>
    </row>
    <row r="20" spans="2:8" ht="15" hidden="1" customHeight="1">
      <c r="B20" s="80">
        <v>3113</v>
      </c>
      <c r="C20" s="79" t="s">
        <v>1573</v>
      </c>
      <c r="D20" s="121"/>
      <c r="E20" s="146"/>
      <c r="F20" s="146"/>
      <c r="G20" s="154" t="e">
        <v>#DIV/0!</v>
      </c>
      <c r="H20" s="154" t="e">
        <v>#DIV/0!</v>
      </c>
    </row>
    <row r="21" spans="2:8" ht="15" customHeight="1">
      <c r="B21" s="80">
        <v>3132</v>
      </c>
      <c r="C21" s="79" t="s">
        <v>1388</v>
      </c>
      <c r="D21" s="121">
        <v>30866.65</v>
      </c>
      <c r="E21" s="146">
        <v>1000</v>
      </c>
      <c r="F21" s="146">
        <v>357.68</v>
      </c>
      <c r="G21" s="154">
        <v>35.768000000000001</v>
      </c>
      <c r="H21" s="154">
        <v>1.1587911224574095</v>
      </c>
    </row>
    <row r="22" spans="2:8" ht="15" customHeight="1">
      <c r="B22" s="80">
        <v>3133</v>
      </c>
      <c r="C22" s="79" t="s">
        <v>1439</v>
      </c>
      <c r="D22" s="121">
        <v>3385.38</v>
      </c>
      <c r="E22" s="146"/>
      <c r="F22" s="146"/>
      <c r="G22" s="154" t="e">
        <v>#DIV/0!</v>
      </c>
      <c r="H22" s="154">
        <v>0</v>
      </c>
    </row>
    <row r="23" spans="2:8" ht="15" customHeight="1">
      <c r="B23" s="80">
        <v>3211</v>
      </c>
      <c r="C23" s="79" t="s">
        <v>1264</v>
      </c>
      <c r="D23" s="121">
        <v>97105.81</v>
      </c>
      <c r="E23" s="146">
        <v>30000</v>
      </c>
      <c r="F23" s="146">
        <v>23153.18</v>
      </c>
      <c r="G23" s="154">
        <v>77.177266666666668</v>
      </c>
      <c r="H23" s="154">
        <v>23.843248926094123</v>
      </c>
    </row>
    <row r="24" spans="2:8" ht="15" customHeight="1">
      <c r="B24" s="80">
        <v>3213</v>
      </c>
      <c r="C24" s="79" t="s">
        <v>1266</v>
      </c>
      <c r="D24" s="121">
        <v>22631.16</v>
      </c>
      <c r="E24" s="146">
        <v>15000</v>
      </c>
      <c r="F24" s="146">
        <v>10144</v>
      </c>
      <c r="G24" s="154">
        <v>67.626666666666665</v>
      </c>
      <c r="H24" s="154">
        <v>44.823155330968447</v>
      </c>
    </row>
    <row r="25" spans="2:8" ht="15" customHeight="1">
      <c r="B25" s="80">
        <v>3214</v>
      </c>
      <c r="C25" s="79" t="s">
        <v>1637</v>
      </c>
      <c r="D25" s="121"/>
      <c r="E25" s="146">
        <v>1000</v>
      </c>
      <c r="F25" s="146">
        <v>342</v>
      </c>
      <c r="G25" s="154">
        <v>34.200000000000003</v>
      </c>
      <c r="H25" s="154" t="e">
        <v>#DIV/0!</v>
      </c>
    </row>
    <row r="26" spans="2:8" ht="15" customHeight="1">
      <c r="B26" s="80">
        <v>3221</v>
      </c>
      <c r="C26" s="79" t="s">
        <v>1267</v>
      </c>
      <c r="D26" s="121">
        <v>204495.34</v>
      </c>
      <c r="E26" s="146">
        <v>200000</v>
      </c>
      <c r="F26" s="146">
        <v>208867.45</v>
      </c>
      <c r="G26" s="154">
        <v>104.43372500000001</v>
      </c>
      <c r="H26" s="154">
        <v>102.13799981945799</v>
      </c>
    </row>
    <row r="27" spans="2:8" ht="15" customHeight="1">
      <c r="B27" s="80">
        <v>3222</v>
      </c>
      <c r="C27" s="79" t="s">
        <v>1268</v>
      </c>
      <c r="D27" s="121">
        <v>15156.53</v>
      </c>
      <c r="E27" s="146">
        <v>10000</v>
      </c>
      <c r="F27" s="146">
        <v>4528.75</v>
      </c>
      <c r="G27" s="154">
        <v>45.287500000000001</v>
      </c>
      <c r="H27" s="154">
        <v>29.879860363816785</v>
      </c>
    </row>
    <row r="28" spans="2:8" ht="15" customHeight="1">
      <c r="B28" s="80">
        <v>3223</v>
      </c>
      <c r="C28" s="79" t="s">
        <v>1443</v>
      </c>
      <c r="D28" s="121">
        <v>362939.65</v>
      </c>
      <c r="E28" s="146">
        <v>350000</v>
      </c>
      <c r="F28" s="146">
        <v>255131.39</v>
      </c>
      <c r="G28" s="154">
        <v>72.894682857142854</v>
      </c>
      <c r="H28" s="154">
        <v>70.295816398125694</v>
      </c>
    </row>
    <row r="29" spans="2:8" ht="15" customHeight="1">
      <c r="B29" s="80">
        <v>3224</v>
      </c>
      <c r="C29" s="79" t="s">
        <v>1334</v>
      </c>
      <c r="D29" s="121">
        <v>144505.32</v>
      </c>
      <c r="E29" s="146">
        <v>100000</v>
      </c>
      <c r="F29" s="146">
        <v>95538.19</v>
      </c>
      <c r="G29" s="154">
        <v>95.53819</v>
      </c>
      <c r="H29" s="154">
        <v>66.113960371839596</v>
      </c>
    </row>
    <row r="30" spans="2:8" ht="15" customHeight="1">
      <c r="B30" s="80">
        <v>3227</v>
      </c>
      <c r="C30" s="79" t="s">
        <v>1335</v>
      </c>
      <c r="D30" s="121">
        <v>43044.77</v>
      </c>
      <c r="E30" s="146">
        <v>18000</v>
      </c>
      <c r="F30" s="146">
        <v>15301.68</v>
      </c>
      <c r="G30" s="154">
        <v>85.009333333333331</v>
      </c>
      <c r="H30" s="154">
        <v>35.548290767960893</v>
      </c>
    </row>
    <row r="31" spans="2:8" ht="15" customHeight="1">
      <c r="B31" s="80">
        <v>3231</v>
      </c>
      <c r="C31" s="79" t="s">
        <v>1272</v>
      </c>
      <c r="D31" s="121">
        <v>32882.980000000003</v>
      </c>
      <c r="E31" s="146">
        <v>35000</v>
      </c>
      <c r="F31" s="146">
        <v>30785.13</v>
      </c>
      <c r="G31" s="154">
        <v>87.957514285714282</v>
      </c>
      <c r="H31" s="154">
        <v>93.620255828395102</v>
      </c>
    </row>
    <row r="32" spans="2:8" ht="15" customHeight="1">
      <c r="B32" s="80">
        <v>3232</v>
      </c>
      <c r="C32" s="79" t="s">
        <v>1273</v>
      </c>
      <c r="D32" s="121">
        <v>893006.56</v>
      </c>
      <c r="E32" s="146">
        <v>500000</v>
      </c>
      <c r="F32" s="146">
        <v>510709.41</v>
      </c>
      <c r="G32" s="154">
        <v>102.14188199999998</v>
      </c>
      <c r="H32" s="154">
        <v>57.189883353152517</v>
      </c>
    </row>
    <row r="33" spans="2:8" ht="15" customHeight="1">
      <c r="B33" s="80">
        <v>3233</v>
      </c>
      <c r="C33" s="79" t="s">
        <v>1274</v>
      </c>
      <c r="D33" s="121">
        <v>88428.23</v>
      </c>
      <c r="E33" s="146">
        <v>150000</v>
      </c>
      <c r="F33" s="146">
        <v>128617.22</v>
      </c>
      <c r="G33" s="154">
        <v>85.74481333333334</v>
      </c>
      <c r="H33" s="154">
        <v>145.44814478362849</v>
      </c>
    </row>
    <row r="34" spans="2:8" ht="15" customHeight="1">
      <c r="B34" s="80">
        <v>3234</v>
      </c>
      <c r="C34" s="79" t="s">
        <v>1275</v>
      </c>
      <c r="D34" s="121">
        <v>255667.63</v>
      </c>
      <c r="E34" s="146">
        <v>205000</v>
      </c>
      <c r="F34" s="146">
        <v>210722.09</v>
      </c>
      <c r="G34" s="154">
        <v>102.79126341463413</v>
      </c>
      <c r="H34" s="154">
        <v>82.420324387565216</v>
      </c>
    </row>
    <row r="35" spans="2:8" ht="15" customHeight="1">
      <c r="B35" s="80">
        <v>3235</v>
      </c>
      <c r="C35" s="79" t="s">
        <v>1276</v>
      </c>
      <c r="D35" s="121">
        <v>372088.8</v>
      </c>
      <c r="E35" s="146">
        <v>270000</v>
      </c>
      <c r="F35" s="146">
        <v>282521.61</v>
      </c>
      <c r="G35" s="154">
        <v>104.63763333333334</v>
      </c>
      <c r="H35" s="154">
        <v>75.928544476479814</v>
      </c>
    </row>
    <row r="36" spans="2:8" ht="15" customHeight="1">
      <c r="B36" s="80">
        <v>3237</v>
      </c>
      <c r="C36" s="79" t="s">
        <v>1278</v>
      </c>
      <c r="D36" s="121">
        <v>702745.95</v>
      </c>
      <c r="E36" s="146">
        <v>590000</v>
      </c>
      <c r="F36" s="146">
        <v>604441.5</v>
      </c>
      <c r="G36" s="154">
        <v>102.44771186440677</v>
      </c>
      <c r="H36" s="154">
        <v>86.011381495688454</v>
      </c>
    </row>
    <row r="37" spans="2:8" ht="15" customHeight="1">
      <c r="B37" s="80">
        <v>3238</v>
      </c>
      <c r="C37" s="79" t="s">
        <v>1445</v>
      </c>
      <c r="D37" s="121">
        <v>70888.45</v>
      </c>
      <c r="E37" s="146">
        <v>65000</v>
      </c>
      <c r="F37" s="146">
        <v>71442.490000000005</v>
      </c>
      <c r="G37" s="154">
        <v>109.91152307692309</v>
      </c>
      <c r="H37" s="154">
        <v>100.78156596737551</v>
      </c>
    </row>
    <row r="38" spans="2:8" ht="15" customHeight="1">
      <c r="B38" s="80">
        <v>3239</v>
      </c>
      <c r="C38" s="79" t="s">
        <v>1280</v>
      </c>
      <c r="D38" s="121">
        <v>39815.550000000003</v>
      </c>
      <c r="E38" s="146">
        <v>110000</v>
      </c>
      <c r="F38" s="146">
        <v>81006.070000000007</v>
      </c>
      <c r="G38" s="154">
        <v>73.641881818181815</v>
      </c>
      <c r="H38" s="154">
        <v>203.45334925676025</v>
      </c>
    </row>
    <row r="39" spans="2:8" ht="15" customHeight="1">
      <c r="B39" s="80">
        <v>3241</v>
      </c>
      <c r="C39" s="79" t="s">
        <v>1474</v>
      </c>
      <c r="D39" s="121">
        <v>1279</v>
      </c>
      <c r="E39" s="146">
        <v>2680</v>
      </c>
      <c r="F39" s="146"/>
      <c r="G39" s="154">
        <v>0</v>
      </c>
      <c r="H39" s="154">
        <v>0</v>
      </c>
    </row>
    <row r="40" spans="2:8" ht="15" customHeight="1">
      <c r="B40" s="80">
        <v>3292</v>
      </c>
      <c r="C40" s="79" t="s">
        <v>1281</v>
      </c>
      <c r="D40" s="121">
        <v>26831.79</v>
      </c>
      <c r="E40" s="146">
        <v>36500</v>
      </c>
      <c r="F40" s="146">
        <v>40882.720000000001</v>
      </c>
      <c r="G40" s="154">
        <v>112.00745205479453</v>
      </c>
      <c r="H40" s="154">
        <v>152.36672618561789</v>
      </c>
    </row>
    <row r="41" spans="2:8" ht="15" customHeight="1">
      <c r="B41" s="80">
        <v>3293</v>
      </c>
      <c r="C41" s="79" t="s">
        <v>1322</v>
      </c>
      <c r="D41" s="121">
        <v>10639</v>
      </c>
      <c r="E41" s="146">
        <v>15500</v>
      </c>
      <c r="F41" s="146">
        <v>7087</v>
      </c>
      <c r="G41" s="154">
        <v>45.722580645161294</v>
      </c>
      <c r="H41" s="154">
        <v>66.613403515367992</v>
      </c>
    </row>
    <row r="42" spans="2:8" ht="15" customHeight="1">
      <c r="B42" s="80">
        <v>3294</v>
      </c>
      <c r="C42" s="79" t="s">
        <v>1283</v>
      </c>
      <c r="D42" s="121">
        <v>11981.36</v>
      </c>
      <c r="E42" s="146">
        <v>16000</v>
      </c>
      <c r="F42" s="146">
        <v>14699.61</v>
      </c>
      <c r="G42" s="154">
        <v>91.872562500000001</v>
      </c>
      <c r="H42" s="154">
        <v>122.68732431042886</v>
      </c>
    </row>
    <row r="43" spans="2:8" ht="15" customHeight="1">
      <c r="B43" s="80">
        <v>3295</v>
      </c>
      <c r="C43" s="79" t="s">
        <v>1284</v>
      </c>
      <c r="D43" s="121">
        <v>5403.2</v>
      </c>
      <c r="E43" s="146">
        <v>4000</v>
      </c>
      <c r="F43" s="146">
        <v>4145.2</v>
      </c>
      <c r="G43" s="154">
        <v>103.63</v>
      </c>
      <c r="H43" s="154">
        <v>76.717500740302043</v>
      </c>
    </row>
    <row r="44" spans="2:8" ht="15" customHeight="1">
      <c r="B44" s="80">
        <v>3296</v>
      </c>
      <c r="C44" s="79" t="s">
        <v>1488</v>
      </c>
      <c r="D44" s="121"/>
      <c r="E44" s="146"/>
      <c r="F44" s="146"/>
      <c r="G44" s="154" t="e">
        <v>#DIV/0!</v>
      </c>
      <c r="H44" s="154" t="e">
        <v>#DIV/0!</v>
      </c>
    </row>
    <row r="45" spans="2:8" ht="15" customHeight="1">
      <c r="B45" s="80">
        <v>3299</v>
      </c>
      <c r="C45" s="79" t="s">
        <v>1446</v>
      </c>
      <c r="D45" s="121">
        <v>15356.26</v>
      </c>
      <c r="E45" s="146">
        <v>70000</v>
      </c>
      <c r="F45" s="146">
        <v>69068.759999999995</v>
      </c>
      <c r="G45" s="154">
        <v>98.669657142857133</v>
      </c>
      <c r="H45" s="154">
        <v>449.77592200184154</v>
      </c>
    </row>
    <row r="46" spans="2:8" ht="15" customHeight="1">
      <c r="B46" s="80">
        <v>3431</v>
      </c>
      <c r="C46" s="79" t="s">
        <v>1286</v>
      </c>
      <c r="D46" s="121">
        <v>19121.830000000002</v>
      </c>
      <c r="E46" s="146">
        <v>20000</v>
      </c>
      <c r="F46" s="146">
        <v>20017.71</v>
      </c>
      <c r="G46" s="154">
        <v>100.08854999999998</v>
      </c>
      <c r="H46" s="154">
        <v>104.68511643498555</v>
      </c>
    </row>
    <row r="47" spans="2:8" ht="15" customHeight="1">
      <c r="B47" s="80">
        <v>3432</v>
      </c>
      <c r="C47" s="124" t="s">
        <v>1324</v>
      </c>
      <c r="D47" s="121">
        <v>69.989999999999995</v>
      </c>
      <c r="E47" s="146">
        <v>200</v>
      </c>
      <c r="F47" s="146">
        <v>121.25</v>
      </c>
      <c r="G47" s="154">
        <v>60.624999999999993</v>
      </c>
      <c r="H47" s="154">
        <v>173.2390341477354</v>
      </c>
    </row>
    <row r="48" spans="2:8" ht="15" customHeight="1">
      <c r="B48" s="80">
        <v>3433</v>
      </c>
      <c r="C48" s="79" t="s">
        <v>1467</v>
      </c>
      <c r="D48" s="121">
        <v>0.83</v>
      </c>
      <c r="E48" s="146"/>
      <c r="F48" s="146">
        <v>8.18</v>
      </c>
      <c r="G48" s="154" t="e">
        <v>#DIV/0!</v>
      </c>
      <c r="H48" s="154">
        <v>985.54216867469881</v>
      </c>
    </row>
    <row r="49" spans="2:8" ht="15" customHeight="1">
      <c r="B49" s="80">
        <v>3721</v>
      </c>
      <c r="C49" s="79" t="s">
        <v>1634</v>
      </c>
      <c r="D49" s="121"/>
      <c r="E49" s="146">
        <v>12000</v>
      </c>
      <c r="F49" s="146">
        <v>1850</v>
      </c>
      <c r="G49" s="154"/>
      <c r="H49" s="154"/>
    </row>
    <row r="50" spans="2:8" ht="15" customHeight="1">
      <c r="B50" s="80">
        <v>3812</v>
      </c>
      <c r="C50" s="79" t="s">
        <v>1454</v>
      </c>
      <c r="D50" s="121"/>
      <c r="E50" s="146"/>
      <c r="F50" s="146">
        <v>10986.25</v>
      </c>
      <c r="G50" s="154"/>
      <c r="H50" s="154"/>
    </row>
    <row r="51" spans="2:8" ht="15" customHeight="1">
      <c r="B51" s="80">
        <v>4124</v>
      </c>
      <c r="C51" s="79" t="s">
        <v>1662</v>
      </c>
      <c r="D51" s="121"/>
      <c r="E51" s="146"/>
      <c r="F51" s="146">
        <v>1156766.18</v>
      </c>
      <c r="G51" s="154"/>
      <c r="H51" s="154"/>
    </row>
    <row r="52" spans="2:8" ht="15" customHeight="1">
      <c r="B52" s="80">
        <v>4221</v>
      </c>
      <c r="C52" s="79" t="s">
        <v>1287</v>
      </c>
      <c r="D52" s="121"/>
      <c r="E52" s="146">
        <v>31000</v>
      </c>
      <c r="F52" s="146">
        <v>28882.17</v>
      </c>
      <c r="G52" s="154"/>
      <c r="H52" s="154"/>
    </row>
    <row r="53" spans="2:8" ht="15" customHeight="1">
      <c r="B53" s="80">
        <v>4223</v>
      </c>
      <c r="C53" s="79" t="s">
        <v>1339</v>
      </c>
      <c r="D53" s="121">
        <v>890</v>
      </c>
      <c r="E53" s="146">
        <v>8500</v>
      </c>
      <c r="F53" s="146">
        <v>20600</v>
      </c>
      <c r="G53" s="154">
        <v>242.35294117647058</v>
      </c>
      <c r="H53" s="154">
        <v>2314.6067415730336</v>
      </c>
    </row>
    <row r="54" spans="2:8" ht="15" customHeight="1">
      <c r="B54" s="80">
        <v>4224</v>
      </c>
      <c r="C54" s="79" t="s">
        <v>1636</v>
      </c>
      <c r="D54" s="121"/>
      <c r="E54" s="146">
        <v>295000</v>
      </c>
      <c r="F54" s="146">
        <v>294760.75</v>
      </c>
      <c r="G54" s="154"/>
      <c r="H54" s="154"/>
    </row>
    <row r="55" spans="2:8" ht="30" customHeight="1">
      <c r="B55" s="131"/>
      <c r="C55" s="131" t="s">
        <v>1530</v>
      </c>
      <c r="D55" s="132">
        <v>4110214.67</v>
      </c>
      <c r="E55" s="132">
        <v>6409147</v>
      </c>
      <c r="F55" s="132">
        <v>7517661.1600000001</v>
      </c>
      <c r="G55" s="133">
        <v>117.29581424798027</v>
      </c>
      <c r="H55" s="133">
        <v>182.90191057101163</v>
      </c>
    </row>
    <row r="56" spans="2:8" ht="15" customHeight="1">
      <c r="B56" s="74"/>
      <c r="C56" s="74" t="s">
        <v>16</v>
      </c>
      <c r="D56" s="75">
        <v>4110214.67</v>
      </c>
      <c r="E56" s="75">
        <v>6409147</v>
      </c>
      <c r="F56" s="75">
        <v>7517661.1600000001</v>
      </c>
      <c r="G56" s="91">
        <v>117.29581424798027</v>
      </c>
      <c r="H56" s="91">
        <v>182.90191057101163</v>
      </c>
    </row>
    <row r="57" spans="2:8" ht="15" customHeight="1">
      <c r="B57" s="67"/>
      <c r="C57" s="67" t="s">
        <v>1261</v>
      </c>
      <c r="D57" s="72">
        <v>791908.62</v>
      </c>
      <c r="E57" s="72">
        <v>0</v>
      </c>
      <c r="F57" s="149">
        <v>1224014.93</v>
      </c>
      <c r="G57" s="149" t="e">
        <v>#DIV/0!</v>
      </c>
      <c r="H57" s="149">
        <v>154.56517318879543</v>
      </c>
    </row>
    <row r="58" spans="2:8" ht="15" customHeight="1">
      <c r="B58" s="80">
        <v>3111</v>
      </c>
      <c r="C58" s="79" t="s">
        <v>1438</v>
      </c>
      <c r="D58" s="121">
        <v>679741.18</v>
      </c>
      <c r="E58" s="121"/>
      <c r="F58" s="146">
        <v>1050655.74</v>
      </c>
      <c r="G58" s="154" t="e">
        <v>#DIV/0!</v>
      </c>
      <c r="H58" s="154">
        <v>154.56702799733273</v>
      </c>
    </row>
    <row r="59" spans="2:8" ht="15" customHeight="1">
      <c r="B59" s="80">
        <v>3132</v>
      </c>
      <c r="C59" s="79" t="s">
        <v>1388</v>
      </c>
      <c r="D59" s="121">
        <v>112142.74</v>
      </c>
      <c r="E59" s="121"/>
      <c r="F59" s="146">
        <v>173359.19</v>
      </c>
      <c r="G59" s="154" t="e">
        <v>#DIV/0!</v>
      </c>
      <c r="H59" s="154">
        <v>154.58797421928517</v>
      </c>
    </row>
    <row r="60" spans="2:8" ht="15" customHeight="1">
      <c r="B60" s="80">
        <v>3133</v>
      </c>
      <c r="C60" s="79" t="s">
        <v>1439</v>
      </c>
      <c r="D60" s="121">
        <v>24.7</v>
      </c>
      <c r="E60" s="121"/>
      <c r="F60" s="146"/>
      <c r="G60" s="154" t="e">
        <v>#DIV/0!</v>
      </c>
      <c r="H60" s="154">
        <v>0</v>
      </c>
    </row>
    <row r="61" spans="2:8" ht="15" customHeight="1">
      <c r="B61" s="67"/>
      <c r="C61" s="67" t="s">
        <v>1263</v>
      </c>
      <c r="D61" s="72">
        <v>2252.58</v>
      </c>
      <c r="E61" s="72">
        <v>189586</v>
      </c>
      <c r="F61" s="149">
        <v>189659.69</v>
      </c>
      <c r="G61" s="149">
        <v>100.03886890382201</v>
      </c>
      <c r="H61" s="149">
        <v>8419.6650063482757</v>
      </c>
    </row>
    <row r="62" spans="2:8" ht="15" customHeight="1">
      <c r="B62" s="80">
        <v>3111</v>
      </c>
      <c r="C62" s="79" t="s">
        <v>1438</v>
      </c>
      <c r="D62" s="121"/>
      <c r="E62" s="121">
        <v>158593</v>
      </c>
      <c r="F62" s="146">
        <v>158592.22</v>
      </c>
      <c r="G62" s="154">
        <v>99.999508175014029</v>
      </c>
      <c r="H62" s="154" t="e">
        <v>#DIV/0!</v>
      </c>
    </row>
    <row r="63" spans="2:8" ht="15" customHeight="1">
      <c r="B63" s="80">
        <v>3121</v>
      </c>
      <c r="C63" s="79" t="s">
        <v>1318</v>
      </c>
      <c r="D63" s="121"/>
      <c r="E63" s="121">
        <v>3000</v>
      </c>
      <c r="F63" s="146">
        <v>3075</v>
      </c>
      <c r="G63" s="154">
        <v>102.49999999999999</v>
      </c>
      <c r="H63" s="154" t="e">
        <v>#DIV/0!</v>
      </c>
    </row>
    <row r="64" spans="2:8" ht="15" customHeight="1">
      <c r="B64" s="80">
        <v>3132</v>
      </c>
      <c r="C64" s="79" t="s">
        <v>1388</v>
      </c>
      <c r="D64" s="121"/>
      <c r="E64" s="121">
        <v>26167</v>
      </c>
      <c r="F64" s="146">
        <v>26167.72</v>
      </c>
      <c r="G64" s="154">
        <v>100.002751557305</v>
      </c>
      <c r="H64" s="154" t="e">
        <v>#DIV/0!</v>
      </c>
    </row>
    <row r="65" spans="2:8" ht="15" customHeight="1">
      <c r="B65" s="80">
        <v>3133</v>
      </c>
      <c r="C65" s="79" t="s">
        <v>1439</v>
      </c>
      <c r="D65" s="121"/>
      <c r="E65" s="121"/>
      <c r="F65" s="146"/>
      <c r="G65" s="154" t="e">
        <v>#DIV/0!</v>
      </c>
      <c r="H65" s="154" t="e">
        <v>#DIV/0!</v>
      </c>
    </row>
    <row r="66" spans="2:8" ht="15" customHeight="1">
      <c r="B66" s="80">
        <v>3211</v>
      </c>
      <c r="C66" s="79" t="s">
        <v>1342</v>
      </c>
      <c r="D66" s="121"/>
      <c r="E66" s="121"/>
      <c r="F66" s="146"/>
      <c r="G66" s="154" t="e">
        <v>#DIV/0!</v>
      </c>
      <c r="H66" s="154" t="e">
        <v>#DIV/0!</v>
      </c>
    </row>
    <row r="67" spans="2:8" ht="15" customHeight="1">
      <c r="B67" s="80">
        <v>3212</v>
      </c>
      <c r="C67" s="79" t="s">
        <v>1265</v>
      </c>
      <c r="D67" s="121"/>
      <c r="E67" s="121">
        <v>1826</v>
      </c>
      <c r="F67" s="146">
        <v>1824.75</v>
      </c>
      <c r="G67" s="154">
        <v>99.931544359255199</v>
      </c>
      <c r="H67" s="154" t="e">
        <v>#DIV/0!</v>
      </c>
    </row>
    <row r="68" spans="2:8" ht="15" customHeight="1">
      <c r="B68" s="80">
        <v>3223</v>
      </c>
      <c r="C68" s="79" t="s">
        <v>1269</v>
      </c>
      <c r="D68" s="121">
        <v>2252.58</v>
      </c>
      <c r="E68" s="121"/>
      <c r="F68" s="146"/>
      <c r="G68" s="154" t="e">
        <v>#DIV/0!</v>
      </c>
      <c r="H68" s="154"/>
    </row>
    <row r="69" spans="2:8" ht="15" hidden="1" customHeight="1">
      <c r="B69" s="80">
        <v>3237</v>
      </c>
      <c r="C69" s="79" t="s">
        <v>1278</v>
      </c>
      <c r="D69" s="121"/>
      <c r="E69" s="121"/>
      <c r="F69" s="146"/>
      <c r="G69" s="154" t="e">
        <v>#DIV/0!</v>
      </c>
      <c r="H69" s="154" t="e">
        <v>#DIV/0!</v>
      </c>
    </row>
    <row r="70" spans="2:8" ht="15" hidden="1" customHeight="1">
      <c r="B70" s="80">
        <v>4221</v>
      </c>
      <c r="C70" s="79" t="s">
        <v>1287</v>
      </c>
      <c r="D70" s="121"/>
      <c r="E70" s="121"/>
      <c r="F70" s="146"/>
      <c r="G70" s="154" t="e">
        <v>#DIV/0!</v>
      </c>
      <c r="H70" s="154" t="e">
        <v>#DIV/0!</v>
      </c>
    </row>
    <row r="71" spans="2:8" ht="15" customHeight="1">
      <c r="B71" s="67"/>
      <c r="C71" s="67" t="s">
        <v>1582</v>
      </c>
      <c r="D71" s="72">
        <v>73978.740000000005</v>
      </c>
      <c r="E71" s="72">
        <v>2089459</v>
      </c>
      <c r="F71" s="72">
        <v>1852020.64</v>
      </c>
      <c r="G71" s="149">
        <v>88.636371424373479</v>
      </c>
      <c r="H71" s="149">
        <v>2503.4498289643752</v>
      </c>
    </row>
    <row r="72" spans="2:8" ht="15" customHeight="1">
      <c r="B72" s="80">
        <v>3111</v>
      </c>
      <c r="C72" s="79" t="s">
        <v>1438</v>
      </c>
      <c r="D72" s="121"/>
      <c r="E72" s="121">
        <v>1487582</v>
      </c>
      <c r="F72" s="146">
        <v>1477003.64</v>
      </c>
      <c r="G72" s="154">
        <v>99.288888948642835</v>
      </c>
      <c r="H72" s="154" t="e">
        <v>#DIV/0!</v>
      </c>
    </row>
    <row r="73" spans="2:8" ht="15" customHeight="1">
      <c r="B73" s="80">
        <v>3121</v>
      </c>
      <c r="C73" s="79" t="s">
        <v>1318</v>
      </c>
      <c r="D73" s="121"/>
      <c r="E73" s="121"/>
      <c r="F73" s="146"/>
      <c r="G73" s="154" t="e">
        <v>#DIV/0!</v>
      </c>
      <c r="H73" s="154" t="e">
        <v>#DIV/0!</v>
      </c>
    </row>
    <row r="74" spans="2:8" ht="15" customHeight="1">
      <c r="B74" s="80">
        <v>3132</v>
      </c>
      <c r="C74" s="79" t="s">
        <v>1388</v>
      </c>
      <c r="D74" s="121"/>
      <c r="E74" s="121">
        <v>245450</v>
      </c>
      <c r="F74" s="146">
        <v>243705.63</v>
      </c>
      <c r="G74" s="154">
        <v>99.289317579955181</v>
      </c>
      <c r="H74" s="154" t="e">
        <v>#DIV/0!</v>
      </c>
    </row>
    <row r="75" spans="2:8" ht="15" customHeight="1">
      <c r="B75" s="80">
        <v>3133</v>
      </c>
      <c r="C75" s="79" t="s">
        <v>1439</v>
      </c>
      <c r="D75" s="121"/>
      <c r="E75" s="121"/>
      <c r="F75" s="146"/>
      <c r="G75" s="154" t="e">
        <v>#DIV/0!</v>
      </c>
      <c r="H75" s="154" t="e">
        <v>#DIV/0!</v>
      </c>
    </row>
    <row r="76" spans="2:8" ht="15" customHeight="1">
      <c r="B76" s="80">
        <v>3211</v>
      </c>
      <c r="C76" s="79" t="s">
        <v>1342</v>
      </c>
      <c r="D76" s="121">
        <v>13067.18</v>
      </c>
      <c r="E76" s="121">
        <v>55007</v>
      </c>
      <c r="F76" s="146">
        <v>55006.16</v>
      </c>
      <c r="G76" s="154">
        <v>99.998472921628164</v>
      </c>
      <c r="H76" s="154">
        <v>420.94897292300254</v>
      </c>
    </row>
    <row r="77" spans="2:8" ht="15" customHeight="1">
      <c r="B77" s="80">
        <v>3212</v>
      </c>
      <c r="C77" s="79" t="s">
        <v>1265</v>
      </c>
      <c r="D77" s="121">
        <v>2573.3000000000002</v>
      </c>
      <c r="E77" s="121">
        <v>513</v>
      </c>
      <c r="F77" s="146">
        <v>342.28</v>
      </c>
      <c r="G77" s="154">
        <v>66.721247563352819</v>
      </c>
      <c r="H77" s="154">
        <v>13.301208564877781</v>
      </c>
    </row>
    <row r="78" spans="2:8" ht="15" customHeight="1">
      <c r="B78" s="80">
        <v>3213</v>
      </c>
      <c r="C78" s="79" t="s">
        <v>1266</v>
      </c>
      <c r="D78" s="121"/>
      <c r="E78" s="121"/>
      <c r="F78" s="146"/>
      <c r="G78" s="154" t="e">
        <v>#DIV/0!</v>
      </c>
      <c r="H78" s="154" t="e">
        <v>#DIV/0!</v>
      </c>
    </row>
    <row r="79" spans="2:8" ht="15" customHeight="1">
      <c r="B79" s="145">
        <v>3221</v>
      </c>
      <c r="C79" s="79" t="s">
        <v>1267</v>
      </c>
      <c r="D79" s="121">
        <v>9.48</v>
      </c>
      <c r="E79" s="121">
        <v>6811</v>
      </c>
      <c r="F79" s="146">
        <v>6810.17</v>
      </c>
      <c r="G79" s="154">
        <v>99.9878138305682</v>
      </c>
      <c r="H79" s="154">
        <v>71837.236286919826</v>
      </c>
    </row>
    <row r="80" spans="2:8" ht="15" customHeight="1">
      <c r="B80" s="145" t="s">
        <v>1504</v>
      </c>
      <c r="C80" s="79" t="s">
        <v>1268</v>
      </c>
      <c r="D80" s="121">
        <v>85</v>
      </c>
      <c r="E80" s="121"/>
      <c r="F80" s="121"/>
      <c r="G80" s="154" t="e">
        <v>#DIV/0!</v>
      </c>
      <c r="H80" s="154">
        <v>0</v>
      </c>
    </row>
    <row r="81" spans="2:8" ht="15" customHeight="1">
      <c r="B81" s="145" t="s">
        <v>1506</v>
      </c>
      <c r="C81" s="79" t="s">
        <v>1270</v>
      </c>
      <c r="D81" s="121">
        <v>117</v>
      </c>
      <c r="E81" s="121"/>
      <c r="F81" s="121"/>
      <c r="G81" s="154" t="e">
        <v>#DIV/0!</v>
      </c>
      <c r="H81" s="154">
        <v>0</v>
      </c>
    </row>
    <row r="82" spans="2:8" ht="15" customHeight="1">
      <c r="B82" s="145">
        <v>3231</v>
      </c>
      <c r="C82" s="79" t="s">
        <v>1272</v>
      </c>
      <c r="D82" s="121">
        <v>406.87</v>
      </c>
      <c r="E82" s="121">
        <v>723</v>
      </c>
      <c r="F82" s="146">
        <v>723</v>
      </c>
      <c r="G82" s="154">
        <v>100</v>
      </c>
      <c r="H82" s="154">
        <v>177.69803622778775</v>
      </c>
    </row>
    <row r="83" spans="2:8" ht="15" customHeight="1">
      <c r="B83" s="145" t="s">
        <v>1509</v>
      </c>
      <c r="C83" s="79" t="s">
        <v>1564</v>
      </c>
      <c r="D83" s="121">
        <v>112</v>
      </c>
      <c r="E83" s="121">
        <v>9499</v>
      </c>
      <c r="F83" s="121">
        <v>9498.75</v>
      </c>
      <c r="G83" s="154">
        <v>99.997368144015169</v>
      </c>
      <c r="H83" s="154">
        <v>8481.0267857142862</v>
      </c>
    </row>
    <row r="84" spans="2:8" ht="15" customHeight="1">
      <c r="B84" s="80">
        <v>3235</v>
      </c>
      <c r="C84" s="79" t="s">
        <v>1444</v>
      </c>
      <c r="D84" s="121">
        <v>1116.8</v>
      </c>
      <c r="E84" s="121">
        <v>13678</v>
      </c>
      <c r="F84" s="146">
        <v>13677.87</v>
      </c>
      <c r="G84" s="154">
        <v>99.999049568650392</v>
      </c>
      <c r="H84" s="154">
        <v>1224.7376432664757</v>
      </c>
    </row>
    <row r="85" spans="2:8" ht="15" customHeight="1">
      <c r="B85" s="80">
        <v>3237</v>
      </c>
      <c r="C85" s="79" t="s">
        <v>1278</v>
      </c>
      <c r="D85" s="121">
        <v>19578.75</v>
      </c>
      <c r="E85" s="121"/>
      <c r="F85" s="146"/>
      <c r="G85" s="154" t="e">
        <v>#DIV/0!</v>
      </c>
      <c r="H85" s="154">
        <v>0</v>
      </c>
    </row>
    <row r="86" spans="2:8" ht="15" customHeight="1">
      <c r="B86" s="80">
        <v>3238</v>
      </c>
      <c r="C86" s="79" t="s">
        <v>1279</v>
      </c>
      <c r="D86" s="121"/>
      <c r="E86" s="121">
        <v>225000</v>
      </c>
      <c r="F86" s="146"/>
      <c r="G86" s="154">
        <v>0</v>
      </c>
      <c r="H86" s="154"/>
    </row>
    <row r="87" spans="2:8" ht="15" customHeight="1">
      <c r="B87" s="80">
        <v>3239</v>
      </c>
      <c r="C87" s="79" t="s">
        <v>1280</v>
      </c>
      <c r="D87" s="121">
        <v>229.12</v>
      </c>
      <c r="E87" s="121">
        <v>2127</v>
      </c>
      <c r="F87" s="146">
        <v>2126.75</v>
      </c>
      <c r="G87" s="154">
        <v>99.988246356370468</v>
      </c>
      <c r="H87" s="154">
        <v>928.22538407821219</v>
      </c>
    </row>
    <row r="88" spans="2:8" ht="15" customHeight="1">
      <c r="B88" s="80">
        <v>3293</v>
      </c>
      <c r="C88" s="79" t="s">
        <v>1282</v>
      </c>
      <c r="D88" s="121">
        <v>2942.03</v>
      </c>
      <c r="E88" s="121">
        <v>3969</v>
      </c>
      <c r="F88" s="146">
        <v>4026.39</v>
      </c>
      <c r="G88" s="154">
        <v>101.44595616024188</v>
      </c>
      <c r="H88" s="154">
        <v>136.85754394074837</v>
      </c>
    </row>
    <row r="89" spans="2:8" ht="15" hidden="1" customHeight="1">
      <c r="B89" s="80">
        <v>3295</v>
      </c>
      <c r="C89" s="79" t="s">
        <v>1284</v>
      </c>
      <c r="D89" s="121"/>
      <c r="E89" s="121"/>
      <c r="F89" s="146"/>
      <c r="G89" s="154" t="e">
        <v>#DIV/0!</v>
      </c>
      <c r="H89" s="154" t="e">
        <v>#DIV/0!</v>
      </c>
    </row>
    <row r="90" spans="2:8" ht="15" hidden="1" customHeight="1">
      <c r="B90" s="80">
        <v>3531</v>
      </c>
      <c r="C90" s="79" t="s">
        <v>1625</v>
      </c>
      <c r="D90" s="121"/>
      <c r="E90" s="121"/>
      <c r="F90" s="146"/>
      <c r="G90" s="154" t="e">
        <v>#DIV/0!</v>
      </c>
      <c r="H90" s="154"/>
    </row>
    <row r="91" spans="2:8" ht="15" hidden="1" customHeight="1">
      <c r="B91" s="80">
        <v>3611</v>
      </c>
      <c r="C91" s="79" t="s">
        <v>1626</v>
      </c>
      <c r="D91" s="121"/>
      <c r="E91" s="121"/>
      <c r="F91" s="146"/>
      <c r="G91" s="154" t="e">
        <v>#DIV/0!</v>
      </c>
      <c r="H91" s="154"/>
    </row>
    <row r="92" spans="2:8" ht="15" hidden="1" customHeight="1">
      <c r="B92" s="80">
        <v>3813</v>
      </c>
      <c r="C92" s="79" t="s">
        <v>1627</v>
      </c>
      <c r="D92" s="121"/>
      <c r="E92" s="121"/>
      <c r="F92" s="146"/>
      <c r="G92" s="154" t="e">
        <v>#DIV/0!</v>
      </c>
      <c r="H92" s="154"/>
    </row>
    <row r="93" spans="2:8" ht="15" customHeight="1">
      <c r="B93" s="80">
        <v>4221</v>
      </c>
      <c r="C93" s="79" t="s">
        <v>1287</v>
      </c>
      <c r="D93" s="121">
        <v>11360.31</v>
      </c>
      <c r="E93" s="121"/>
      <c r="F93" s="146"/>
      <c r="G93" s="154" t="e">
        <v>#DIV/0!</v>
      </c>
      <c r="H93" s="154">
        <v>0</v>
      </c>
    </row>
    <row r="94" spans="2:8" ht="15" customHeight="1">
      <c r="B94" s="80">
        <v>4224</v>
      </c>
      <c r="C94" s="79" t="s">
        <v>1340</v>
      </c>
      <c r="D94" s="121"/>
      <c r="E94" s="121">
        <v>36850</v>
      </c>
      <c r="F94" s="146">
        <v>36850</v>
      </c>
      <c r="G94" s="154"/>
      <c r="H94" s="154"/>
    </row>
    <row r="95" spans="2:8" ht="15" customHeight="1">
      <c r="B95" s="80">
        <v>4225</v>
      </c>
      <c r="C95" s="79" t="s">
        <v>1489</v>
      </c>
      <c r="D95" s="121">
        <v>22380.9</v>
      </c>
      <c r="E95" s="121"/>
      <c r="F95" s="146"/>
      <c r="G95" s="154" t="e">
        <v>#DIV/0!</v>
      </c>
      <c r="H95" s="154">
        <v>0</v>
      </c>
    </row>
    <row r="96" spans="2:8" ht="15" customHeight="1">
      <c r="B96" s="80">
        <v>4227</v>
      </c>
      <c r="C96" s="79" t="s">
        <v>1647</v>
      </c>
      <c r="D96" s="121"/>
      <c r="E96" s="121"/>
      <c r="F96" s="146"/>
      <c r="G96" s="154"/>
      <c r="H96" s="154"/>
    </row>
    <row r="97" spans="2:8" ht="15" customHeight="1">
      <c r="B97" s="80">
        <v>4262</v>
      </c>
      <c r="C97" s="79" t="s">
        <v>1470</v>
      </c>
      <c r="D97" s="121"/>
      <c r="E97" s="121">
        <v>2250</v>
      </c>
      <c r="F97" s="146">
        <v>2250</v>
      </c>
      <c r="G97" s="154"/>
      <c r="H97" s="154"/>
    </row>
    <row r="98" spans="2:8" ht="15" customHeight="1">
      <c r="B98" s="67"/>
      <c r="C98" s="67" t="s">
        <v>18</v>
      </c>
      <c r="D98" s="72">
        <v>3155149.52</v>
      </c>
      <c r="E98" s="72">
        <v>3931063</v>
      </c>
      <c r="F98" s="72">
        <v>4053440.79</v>
      </c>
      <c r="G98" s="149">
        <v>103.11309663569371</v>
      </c>
      <c r="H98" s="149">
        <v>128.47064027571028</v>
      </c>
    </row>
    <row r="99" spans="2:8" ht="15" customHeight="1">
      <c r="B99" s="80">
        <v>3111</v>
      </c>
      <c r="C99" s="79" t="s">
        <v>1438</v>
      </c>
      <c r="D99" s="121">
        <v>2168234.4900000002</v>
      </c>
      <c r="E99" s="146">
        <v>528243</v>
      </c>
      <c r="F99" s="146">
        <v>575004.9</v>
      </c>
      <c r="G99" s="154">
        <v>108.85234636332144</v>
      </c>
      <c r="H99" s="154">
        <v>26.519497898034079</v>
      </c>
    </row>
    <row r="100" spans="2:8" ht="15" customHeight="1">
      <c r="B100" s="80">
        <v>3121</v>
      </c>
      <c r="C100" s="79" t="s">
        <v>1318</v>
      </c>
      <c r="D100" s="121">
        <v>23475.16</v>
      </c>
      <c r="E100" s="146">
        <v>14850</v>
      </c>
      <c r="F100" s="146">
        <v>15225</v>
      </c>
      <c r="G100" s="154">
        <v>102.52525252525253</v>
      </c>
      <c r="H100" s="154">
        <v>64.855787990369393</v>
      </c>
    </row>
    <row r="101" spans="2:8" ht="15" customHeight="1">
      <c r="B101" s="80">
        <v>3132</v>
      </c>
      <c r="C101" s="79" t="s">
        <v>1388</v>
      </c>
      <c r="D101" s="121">
        <v>357248.45</v>
      </c>
      <c r="E101" s="146">
        <v>87160</v>
      </c>
      <c r="F101" s="146">
        <v>94875.81</v>
      </c>
      <c r="G101" s="154">
        <v>108.85246672785682</v>
      </c>
      <c r="H101" s="154">
        <v>26.557374846552868</v>
      </c>
    </row>
    <row r="102" spans="2:8" ht="15" customHeight="1">
      <c r="B102" s="80">
        <v>3133</v>
      </c>
      <c r="C102" s="79" t="s">
        <v>1439</v>
      </c>
      <c r="D102" s="121">
        <v>867.53</v>
      </c>
      <c r="E102" s="146"/>
      <c r="F102" s="146"/>
      <c r="G102" s="154" t="e">
        <v>#DIV/0!</v>
      </c>
      <c r="H102" s="154">
        <v>0</v>
      </c>
    </row>
    <row r="103" spans="2:8" ht="15" customHeight="1">
      <c r="B103" s="80">
        <v>3211</v>
      </c>
      <c r="C103" s="79" t="s">
        <v>1264</v>
      </c>
      <c r="D103" s="121">
        <v>179592.7</v>
      </c>
      <c r="E103" s="146">
        <v>1427</v>
      </c>
      <c r="F103" s="146">
        <v>1672.77</v>
      </c>
      <c r="G103" s="154">
        <v>117.22284512964261</v>
      </c>
      <c r="H103" s="154">
        <v>0.93142427281287032</v>
      </c>
    </row>
    <row r="104" spans="2:8" ht="15" customHeight="1">
      <c r="B104" s="80">
        <v>3212</v>
      </c>
      <c r="C104" s="79" t="s">
        <v>1265</v>
      </c>
      <c r="D104" s="121">
        <v>15652.88</v>
      </c>
      <c r="E104" s="146">
        <v>12165</v>
      </c>
      <c r="F104" s="146">
        <v>12236.89</v>
      </c>
      <c r="G104" s="154">
        <v>100.59095766543362</v>
      </c>
      <c r="H104" s="154">
        <v>78.17660392208974</v>
      </c>
    </row>
    <row r="105" spans="2:8" ht="15" customHeight="1">
      <c r="B105" s="80">
        <v>3213</v>
      </c>
      <c r="C105" s="79" t="s">
        <v>1266</v>
      </c>
      <c r="D105" s="121">
        <v>371.23</v>
      </c>
      <c r="E105" s="146"/>
      <c r="F105" s="146">
        <v>375</v>
      </c>
      <c r="G105" s="154" t="e">
        <v>#DIV/0!</v>
      </c>
      <c r="H105" s="154">
        <v>101.01554292487135</v>
      </c>
    </row>
    <row r="106" spans="2:8" ht="15" customHeight="1">
      <c r="B106" s="80">
        <v>3221</v>
      </c>
      <c r="C106" s="79" t="s">
        <v>1267</v>
      </c>
      <c r="D106" s="121">
        <v>53.72</v>
      </c>
      <c r="E106" s="146"/>
      <c r="F106" s="146"/>
      <c r="G106" s="154" t="e">
        <v>#DIV/0!</v>
      </c>
      <c r="H106" s="154">
        <v>0</v>
      </c>
    </row>
    <row r="107" spans="2:8" ht="15" customHeight="1">
      <c r="B107" s="80">
        <v>3222</v>
      </c>
      <c r="C107" s="79" t="s">
        <v>1268</v>
      </c>
      <c r="D107" s="121">
        <v>483.65</v>
      </c>
      <c r="E107" s="146"/>
      <c r="F107" s="146"/>
      <c r="G107" s="154" t="e">
        <v>#DIV/0!</v>
      </c>
      <c r="H107" s="154">
        <v>0</v>
      </c>
    </row>
    <row r="108" spans="2:8" ht="15" customHeight="1">
      <c r="B108" s="80">
        <v>3223</v>
      </c>
      <c r="C108" s="79" t="s">
        <v>1269</v>
      </c>
      <c r="D108" s="121">
        <v>12764.63</v>
      </c>
      <c r="E108" s="146"/>
      <c r="F108" s="146"/>
      <c r="G108" s="154" t="e">
        <v>#DIV/0!</v>
      </c>
      <c r="H108" s="154">
        <v>0</v>
      </c>
    </row>
    <row r="109" spans="2:8" ht="15" customHeight="1">
      <c r="B109" s="80">
        <v>3224</v>
      </c>
      <c r="C109" s="79" t="s">
        <v>1270</v>
      </c>
      <c r="D109" s="121">
        <v>661.3</v>
      </c>
      <c r="E109" s="146"/>
      <c r="F109" s="146"/>
      <c r="G109" s="154" t="e">
        <v>#DIV/0!</v>
      </c>
      <c r="H109" s="154">
        <v>0</v>
      </c>
    </row>
    <row r="110" spans="2:8" ht="15" customHeight="1">
      <c r="B110" s="80">
        <v>3231</v>
      </c>
      <c r="C110" s="79" t="s">
        <v>1272</v>
      </c>
      <c r="D110" s="121">
        <v>3463.38</v>
      </c>
      <c r="E110" s="146"/>
      <c r="F110" s="146">
        <v>1111</v>
      </c>
      <c r="G110" s="154" t="e">
        <v>#DIV/0!</v>
      </c>
      <c r="H110" s="154">
        <v>32.078489798982496</v>
      </c>
    </row>
    <row r="111" spans="2:8" ht="15" customHeight="1">
      <c r="B111" s="80">
        <v>3232</v>
      </c>
      <c r="C111" s="79" t="s">
        <v>1577</v>
      </c>
      <c r="D111" s="121"/>
      <c r="E111" s="146"/>
      <c r="F111" s="146"/>
      <c r="G111" s="154" t="e">
        <v>#DIV/0!</v>
      </c>
      <c r="H111" s="154" t="e">
        <v>#DIV/0!</v>
      </c>
    </row>
    <row r="112" spans="2:8" ht="15" customHeight="1">
      <c r="B112" s="80">
        <v>3233</v>
      </c>
      <c r="C112" s="79" t="s">
        <v>1274</v>
      </c>
      <c r="D112" s="121">
        <v>633.79</v>
      </c>
      <c r="E112" s="146"/>
      <c r="F112" s="146">
        <v>13921.44</v>
      </c>
      <c r="G112" s="154" t="e">
        <v>#DIV/0!</v>
      </c>
      <c r="H112" s="154">
        <v>2196.538285551997</v>
      </c>
    </row>
    <row r="113" spans="2:8" ht="15" customHeight="1">
      <c r="B113" s="80">
        <v>3234</v>
      </c>
      <c r="C113" s="79" t="s">
        <v>1275</v>
      </c>
      <c r="D113" s="121"/>
      <c r="E113" s="146"/>
      <c r="F113" s="146"/>
      <c r="G113" s="154" t="e">
        <v>#DIV/0!</v>
      </c>
      <c r="H113" s="154" t="e">
        <v>#DIV/0!</v>
      </c>
    </row>
    <row r="114" spans="2:8" ht="15" customHeight="1">
      <c r="B114" s="80">
        <v>3235</v>
      </c>
      <c r="C114" s="79" t="s">
        <v>1276</v>
      </c>
      <c r="D114" s="121">
        <v>6328.52</v>
      </c>
      <c r="E114" s="146"/>
      <c r="F114" s="146"/>
      <c r="G114" s="154" t="e">
        <v>#DIV/0!</v>
      </c>
      <c r="H114" s="154">
        <v>0</v>
      </c>
    </row>
    <row r="115" spans="2:8" ht="15" customHeight="1">
      <c r="B115" s="80">
        <v>3237</v>
      </c>
      <c r="C115" s="79" t="s">
        <v>1278</v>
      </c>
      <c r="D115" s="121">
        <v>176146.25</v>
      </c>
      <c r="E115" s="146">
        <v>329900</v>
      </c>
      <c r="F115" s="146">
        <v>203325</v>
      </c>
      <c r="G115" s="154">
        <v>61.632312822067291</v>
      </c>
      <c r="H115" s="154">
        <v>115.42965007770532</v>
      </c>
    </row>
    <row r="116" spans="2:8" ht="15" customHeight="1">
      <c r="B116" s="80">
        <v>3238</v>
      </c>
      <c r="C116" s="79" t="s">
        <v>1279</v>
      </c>
      <c r="D116" s="130"/>
      <c r="E116" s="146"/>
      <c r="F116" s="146">
        <v>164625</v>
      </c>
      <c r="G116" s="154"/>
      <c r="H116" s="154"/>
    </row>
    <row r="117" spans="2:8" ht="15" customHeight="1">
      <c r="B117" s="80">
        <v>3239</v>
      </c>
      <c r="C117" s="79" t="s">
        <v>1280</v>
      </c>
      <c r="D117" s="121">
        <v>1298.4000000000001</v>
      </c>
      <c r="E117" s="146"/>
      <c r="F117" s="146">
        <v>13750</v>
      </c>
      <c r="G117" s="154" t="e">
        <v>#DIV/0!</v>
      </c>
      <c r="H117" s="154">
        <v>1058.9956869993837</v>
      </c>
    </row>
    <row r="118" spans="2:8" ht="15" customHeight="1">
      <c r="B118" s="80">
        <v>3293</v>
      </c>
      <c r="C118" s="79" t="s">
        <v>1322</v>
      </c>
      <c r="D118" s="121">
        <v>16671.46</v>
      </c>
      <c r="E118" s="146"/>
      <c r="F118" s="146"/>
      <c r="G118" s="154" t="e">
        <v>#DIV/0!</v>
      </c>
      <c r="H118" s="154">
        <v>0</v>
      </c>
    </row>
    <row r="119" spans="2:8" ht="15" customHeight="1">
      <c r="B119" s="80">
        <v>3295</v>
      </c>
      <c r="C119" s="79" t="s">
        <v>1284</v>
      </c>
      <c r="D119" s="121"/>
      <c r="E119" s="146"/>
      <c r="F119" s="146"/>
      <c r="G119" s="154" t="e">
        <v>#DIV/0!</v>
      </c>
      <c r="H119" s="154" t="e">
        <v>#DIV/0!</v>
      </c>
    </row>
    <row r="120" spans="2:8" ht="29.25" customHeight="1">
      <c r="B120" s="80">
        <v>3432</v>
      </c>
      <c r="C120" s="124" t="s">
        <v>1324</v>
      </c>
      <c r="D120" s="121"/>
      <c r="E120" s="146"/>
      <c r="F120" s="146"/>
      <c r="G120" s="154" t="e">
        <v>#DIV/0!</v>
      </c>
      <c r="H120" s="154" t="e">
        <v>#DIV/0!</v>
      </c>
    </row>
    <row r="121" spans="2:8" ht="15" customHeight="1">
      <c r="B121" s="80">
        <v>3531</v>
      </c>
      <c r="C121" s="79" t="s">
        <v>1625</v>
      </c>
      <c r="D121" s="121"/>
      <c r="E121" s="121">
        <v>1595003</v>
      </c>
      <c r="F121" s="146">
        <v>1592087.2</v>
      </c>
      <c r="G121" s="154">
        <v>99.817191566410841</v>
      </c>
      <c r="H121" s="154"/>
    </row>
    <row r="122" spans="2:8" ht="15" customHeight="1">
      <c r="B122" s="80">
        <v>3611</v>
      </c>
      <c r="C122" s="79" t="s">
        <v>1626</v>
      </c>
      <c r="D122" s="121"/>
      <c r="E122" s="121">
        <v>372047</v>
      </c>
      <c r="F122" s="146">
        <v>372047.02</v>
      </c>
      <c r="G122" s="154">
        <v>100.00000537566491</v>
      </c>
      <c r="H122" s="154"/>
    </row>
    <row r="123" spans="2:8" ht="15" customHeight="1">
      <c r="B123" s="80">
        <v>3693</v>
      </c>
      <c r="C123" s="79" t="s">
        <v>1643</v>
      </c>
      <c r="D123" s="121"/>
      <c r="E123" s="121"/>
      <c r="F123" s="146"/>
      <c r="G123" s="154"/>
      <c r="H123" s="154"/>
    </row>
    <row r="124" spans="2:8" ht="15" customHeight="1">
      <c r="B124" s="80">
        <v>3694</v>
      </c>
      <c r="C124" s="79" t="s">
        <v>1644</v>
      </c>
      <c r="D124" s="121"/>
      <c r="E124" s="121"/>
      <c r="F124" s="146"/>
      <c r="G124" s="154"/>
      <c r="H124" s="154"/>
    </row>
    <row r="125" spans="2:8" ht="15" customHeight="1">
      <c r="B125" s="80">
        <v>3813</v>
      </c>
      <c r="C125" s="79" t="s">
        <v>1627</v>
      </c>
      <c r="D125" s="121"/>
      <c r="E125" s="121">
        <v>990268</v>
      </c>
      <c r="F125" s="146">
        <v>993183.76</v>
      </c>
      <c r="G125" s="154">
        <v>100.29444150472398</v>
      </c>
      <c r="H125" s="154"/>
    </row>
    <row r="126" spans="2:8" ht="15" customHeight="1">
      <c r="B126" s="80">
        <v>4221</v>
      </c>
      <c r="C126" s="79" t="s">
        <v>1287</v>
      </c>
      <c r="D126" s="121">
        <v>64376.89</v>
      </c>
      <c r="E126" s="146"/>
      <c r="F126" s="146"/>
      <c r="G126" s="154" t="e">
        <v>#DIV/0!</v>
      </c>
      <c r="H126" s="154">
        <v>0</v>
      </c>
    </row>
    <row r="127" spans="2:8" ht="15" customHeight="1">
      <c r="B127" s="80">
        <v>4227</v>
      </c>
      <c r="C127" s="79" t="s">
        <v>1544</v>
      </c>
      <c r="D127" s="121">
        <v>126825.09</v>
      </c>
      <c r="E127" s="146"/>
      <c r="F127" s="146"/>
      <c r="G127" s="154" t="e">
        <v>#DIV/0!</v>
      </c>
      <c r="H127" s="154">
        <v>0</v>
      </c>
    </row>
    <row r="128" spans="2:8" ht="15" customHeight="1">
      <c r="B128" s="67"/>
      <c r="C128" s="67" t="s">
        <v>1535</v>
      </c>
      <c r="D128" s="72">
        <v>65974.69</v>
      </c>
      <c r="E128" s="72">
        <v>188824</v>
      </c>
      <c r="F128" s="72">
        <v>183590.82000000004</v>
      </c>
      <c r="G128" s="149">
        <v>97.228540863449581</v>
      </c>
      <c r="H128" s="149">
        <v>278.27462319262133</v>
      </c>
    </row>
    <row r="129" spans="2:8" ht="15" customHeight="1">
      <c r="B129" s="80">
        <v>3111</v>
      </c>
      <c r="C129" s="79" t="s">
        <v>1438</v>
      </c>
      <c r="D129" s="121">
        <v>52448.6</v>
      </c>
      <c r="E129" s="146">
        <v>104221</v>
      </c>
      <c r="F129" s="146">
        <v>110855.99</v>
      </c>
      <c r="G129" s="154">
        <v>106.36626975369647</v>
      </c>
      <c r="H129" s="154">
        <v>211.3611993456451</v>
      </c>
    </row>
    <row r="130" spans="2:8" ht="15" customHeight="1">
      <c r="B130" s="80">
        <v>3121</v>
      </c>
      <c r="C130" s="79" t="s">
        <v>1318</v>
      </c>
      <c r="D130" s="121">
        <v>62</v>
      </c>
      <c r="E130" s="146"/>
      <c r="F130" s="146"/>
      <c r="G130" s="154" t="e">
        <v>#DIV/0!</v>
      </c>
      <c r="H130" s="154">
        <v>0</v>
      </c>
    </row>
    <row r="131" spans="2:8" ht="15" customHeight="1">
      <c r="B131" s="80">
        <v>3132</v>
      </c>
      <c r="C131" s="79" t="s">
        <v>1388</v>
      </c>
      <c r="D131" s="121">
        <v>8653.99</v>
      </c>
      <c r="E131" s="146">
        <v>17196</v>
      </c>
      <c r="F131" s="146">
        <v>18291.2</v>
      </c>
      <c r="G131" s="154">
        <v>106.36892300535008</v>
      </c>
      <c r="H131" s="154">
        <v>211.36146448054598</v>
      </c>
    </row>
    <row r="132" spans="2:8" ht="15" customHeight="1">
      <c r="B132" s="80">
        <v>3133</v>
      </c>
      <c r="C132" s="79" t="s">
        <v>1439</v>
      </c>
      <c r="D132" s="121"/>
      <c r="E132" s="146"/>
      <c r="F132" s="146"/>
      <c r="G132" s="154" t="e">
        <v>#DIV/0!</v>
      </c>
      <c r="H132" s="154" t="e">
        <v>#DIV/0!</v>
      </c>
    </row>
    <row r="133" spans="2:8" ht="15" customHeight="1">
      <c r="B133" s="80">
        <v>3211</v>
      </c>
      <c r="C133" s="79" t="s">
        <v>1264</v>
      </c>
      <c r="D133" s="121">
        <v>4786</v>
      </c>
      <c r="E133" s="146">
        <v>20673</v>
      </c>
      <c r="F133" s="146">
        <v>7709</v>
      </c>
      <c r="G133" s="154">
        <v>37.29018526580564</v>
      </c>
      <c r="H133" s="154">
        <v>161.07396573338906</v>
      </c>
    </row>
    <row r="134" spans="2:8" ht="15" customHeight="1">
      <c r="B134" s="80">
        <v>3212</v>
      </c>
      <c r="C134" s="79" t="s">
        <v>1265</v>
      </c>
      <c r="D134" s="121"/>
      <c r="E134" s="121"/>
      <c r="F134" s="146"/>
      <c r="G134" s="154" t="e">
        <v>#DIV/0!</v>
      </c>
      <c r="H134" s="154" t="e">
        <v>#DIV/0!</v>
      </c>
    </row>
    <row r="135" spans="2:8" ht="15" customHeight="1">
      <c r="B135" s="80">
        <v>3213</v>
      </c>
      <c r="C135" s="79" t="s">
        <v>1266</v>
      </c>
      <c r="D135" s="121"/>
      <c r="E135" s="121">
        <v>24025</v>
      </c>
      <c r="F135" s="146">
        <v>24025.39</v>
      </c>
      <c r="G135" s="154">
        <v>100.00162330905307</v>
      </c>
      <c r="H135" s="154" t="e">
        <v>#DIV/0!</v>
      </c>
    </row>
    <row r="136" spans="2:8" ht="15" customHeight="1">
      <c r="B136" s="80">
        <v>3221</v>
      </c>
      <c r="C136" s="79" t="s">
        <v>1267</v>
      </c>
      <c r="D136" s="121"/>
      <c r="E136" s="121"/>
      <c r="F136" s="146"/>
      <c r="G136" s="154" t="e">
        <v>#DIV/0!</v>
      </c>
      <c r="H136" s="154" t="e">
        <v>#DIV/0!</v>
      </c>
    </row>
    <row r="137" spans="2:8" ht="15" customHeight="1">
      <c r="B137" s="80">
        <v>3231</v>
      </c>
      <c r="C137" s="79" t="s">
        <v>1272</v>
      </c>
      <c r="D137" s="121">
        <v>24.1</v>
      </c>
      <c r="E137" s="121"/>
      <c r="F137" s="146"/>
      <c r="G137" s="154" t="e">
        <v>#DIV/0!</v>
      </c>
      <c r="H137" s="154">
        <v>0</v>
      </c>
    </row>
    <row r="138" spans="2:8" ht="15" customHeight="1">
      <c r="B138" s="80">
        <v>3235</v>
      </c>
      <c r="C138" s="79" t="s">
        <v>1276</v>
      </c>
      <c r="D138" s="121"/>
      <c r="E138" s="121">
        <v>22687</v>
      </c>
      <c r="F138" s="146">
        <v>22686.82</v>
      </c>
      <c r="G138" s="154">
        <v>99.999206594084725</v>
      </c>
      <c r="H138" s="154" t="e">
        <v>#DIV/0!</v>
      </c>
    </row>
    <row r="139" spans="2:8" ht="15" customHeight="1">
      <c r="B139" s="80">
        <v>3237</v>
      </c>
      <c r="C139" s="79" t="s">
        <v>1278</v>
      </c>
      <c r="D139" s="121"/>
      <c r="E139" s="121"/>
      <c r="F139" s="146">
        <v>22.42</v>
      </c>
      <c r="G139" s="154" t="e">
        <v>#DIV/0!</v>
      </c>
      <c r="H139" s="154" t="e">
        <v>#DIV/0!</v>
      </c>
    </row>
    <row r="140" spans="2:8" ht="15" customHeight="1">
      <c r="B140" s="80">
        <v>3239</v>
      </c>
      <c r="C140" s="79" t="s">
        <v>1280</v>
      </c>
      <c r="D140" s="121"/>
      <c r="E140" s="121">
        <v>22</v>
      </c>
      <c r="F140" s="146"/>
      <c r="G140" s="154">
        <v>0</v>
      </c>
      <c r="H140" s="154" t="e">
        <v>#DIV/0!</v>
      </c>
    </row>
    <row r="141" spans="2:8" ht="15" hidden="1" customHeight="1">
      <c r="B141" s="80">
        <v>3293</v>
      </c>
      <c r="C141" s="79" t="s">
        <v>1322</v>
      </c>
      <c r="D141" s="121"/>
      <c r="E141" s="121"/>
      <c r="F141" s="146"/>
      <c r="G141" s="154" t="e">
        <v>#DIV/0!</v>
      </c>
      <c r="H141" s="154" t="e">
        <v>#DIV/0!</v>
      </c>
    </row>
    <row r="142" spans="2:8" ht="15" hidden="1" customHeight="1">
      <c r="B142" s="80">
        <v>3295</v>
      </c>
      <c r="C142" s="79" t="s">
        <v>1284</v>
      </c>
      <c r="D142" s="121"/>
      <c r="E142" s="121"/>
      <c r="F142" s="146"/>
      <c r="G142" s="154" t="e">
        <v>#DIV/0!</v>
      </c>
      <c r="H142" s="154" t="e">
        <v>#DIV/0!</v>
      </c>
    </row>
    <row r="143" spans="2:8" ht="29.25" hidden="1" customHeight="1">
      <c r="B143" s="80">
        <v>3432</v>
      </c>
      <c r="C143" s="124" t="s">
        <v>1324</v>
      </c>
      <c r="D143" s="121"/>
      <c r="E143" s="121"/>
      <c r="F143" s="146"/>
      <c r="G143" s="154" t="e">
        <v>#DIV/0!</v>
      </c>
      <c r="H143" s="154" t="e">
        <v>#DIV/0!</v>
      </c>
    </row>
    <row r="144" spans="2:8" ht="29.25" hidden="1" customHeight="1">
      <c r="B144" s="80">
        <v>4123</v>
      </c>
      <c r="C144" s="124" t="s">
        <v>1338</v>
      </c>
      <c r="D144" s="121"/>
      <c r="E144" s="121"/>
      <c r="F144" s="146"/>
      <c r="G144" s="154"/>
      <c r="H144" s="154"/>
    </row>
    <row r="145" spans="2:9" ht="15" hidden="1" customHeight="1">
      <c r="B145" s="80">
        <v>4221</v>
      </c>
      <c r="C145" s="79" t="s">
        <v>1287</v>
      </c>
      <c r="D145" s="121"/>
      <c r="E145" s="121"/>
      <c r="F145" s="146"/>
      <c r="G145" s="154" t="e">
        <v>#DIV/0!</v>
      </c>
      <c r="H145" s="154" t="e">
        <v>#DIV/0!</v>
      </c>
    </row>
    <row r="146" spans="2:9" ht="15" hidden="1" customHeight="1">
      <c r="B146" s="80">
        <v>4262</v>
      </c>
      <c r="C146" s="79" t="s">
        <v>1562</v>
      </c>
      <c r="D146" s="121"/>
      <c r="E146" s="121"/>
      <c r="F146" s="146"/>
      <c r="G146" s="154" t="e">
        <v>#DIV/0!</v>
      </c>
      <c r="H146" s="154" t="e">
        <v>#DIV/0!</v>
      </c>
    </row>
    <row r="147" spans="2:9" ht="15" customHeight="1">
      <c r="B147" s="67"/>
      <c r="C147" s="67" t="s">
        <v>522</v>
      </c>
      <c r="D147" s="72">
        <v>20950.52</v>
      </c>
      <c r="E147" s="72">
        <v>10215</v>
      </c>
      <c r="F147" s="72">
        <v>14934.289999999999</v>
      </c>
      <c r="G147" s="149">
        <v>146.19960841899166</v>
      </c>
      <c r="H147" s="149">
        <v>71.283624463736444</v>
      </c>
    </row>
    <row r="148" spans="2:9" ht="15" customHeight="1">
      <c r="B148" s="80">
        <v>3111</v>
      </c>
      <c r="C148" s="79" t="s">
        <v>1438</v>
      </c>
      <c r="D148" s="121">
        <v>554.37</v>
      </c>
      <c r="E148" s="146"/>
      <c r="F148" s="146">
        <v>3147.11</v>
      </c>
      <c r="G148" s="154" t="e">
        <v>#DIV/0!</v>
      </c>
      <c r="H148" s="154">
        <v>567.6912531341884</v>
      </c>
    </row>
    <row r="149" spans="2:9" ht="15" customHeight="1">
      <c r="B149" s="80">
        <v>3132</v>
      </c>
      <c r="C149" s="79" t="s">
        <v>1388</v>
      </c>
      <c r="D149" s="121">
        <v>91.47</v>
      </c>
      <c r="E149" s="146"/>
      <c r="F149" s="146"/>
      <c r="G149" s="154" t="e">
        <v>#DIV/0!</v>
      </c>
      <c r="H149" s="154">
        <v>0</v>
      </c>
    </row>
    <row r="150" spans="2:9" ht="15" customHeight="1">
      <c r="B150" s="80">
        <v>3211</v>
      </c>
      <c r="C150" s="79" t="s">
        <v>1264</v>
      </c>
      <c r="D150" s="121">
        <v>14958</v>
      </c>
      <c r="E150" s="146"/>
      <c r="F150" s="146"/>
      <c r="G150" s="154" t="e">
        <v>#DIV/0!</v>
      </c>
      <c r="H150" s="154">
        <v>0</v>
      </c>
    </row>
    <row r="151" spans="2:9" ht="15" customHeight="1">
      <c r="B151" s="80">
        <v>3213</v>
      </c>
      <c r="C151" s="79" t="s">
        <v>1266</v>
      </c>
      <c r="D151" s="121">
        <v>5346.68</v>
      </c>
      <c r="E151" s="146"/>
      <c r="F151" s="146"/>
      <c r="G151" s="154" t="e">
        <v>#DIV/0!</v>
      </c>
      <c r="H151" s="154">
        <v>0</v>
      </c>
    </row>
    <row r="152" spans="2:9" ht="15" customHeight="1">
      <c r="B152" s="80">
        <v>3237</v>
      </c>
      <c r="C152" s="79" t="s">
        <v>1278</v>
      </c>
      <c r="D152" s="121"/>
      <c r="E152" s="146">
        <v>7890</v>
      </c>
      <c r="F152" s="146">
        <v>7889.61</v>
      </c>
      <c r="G152" s="154"/>
      <c r="H152" s="154"/>
    </row>
    <row r="153" spans="2:9" ht="15" customHeight="1">
      <c r="B153" s="80">
        <v>3294</v>
      </c>
      <c r="C153" s="79" t="s">
        <v>1283</v>
      </c>
      <c r="D153" s="121"/>
      <c r="E153" s="146">
        <v>2325</v>
      </c>
      <c r="F153" s="146">
        <v>3897.57</v>
      </c>
      <c r="G153" s="154"/>
      <c r="H153" s="154"/>
    </row>
    <row r="154" spans="2:9" ht="15" hidden="1" customHeight="1">
      <c r="B154" s="80">
        <v>3239</v>
      </c>
      <c r="C154" s="79" t="s">
        <v>1280</v>
      </c>
      <c r="D154" s="121"/>
      <c r="E154" s="146"/>
      <c r="F154" s="146"/>
      <c r="G154" s="154" t="e">
        <v>#DIV/0!</v>
      </c>
      <c r="H154" s="154" t="e">
        <v>#DIV/0!</v>
      </c>
    </row>
    <row r="155" spans="2:9" ht="15" hidden="1" customHeight="1">
      <c r="B155" s="80">
        <v>4227</v>
      </c>
      <c r="C155" s="79" t="s">
        <v>1640</v>
      </c>
      <c r="D155" s="121"/>
      <c r="E155" s="146"/>
      <c r="F155" s="146"/>
      <c r="G155" s="154"/>
      <c r="H155" s="154"/>
    </row>
    <row r="156" spans="2:9" ht="30" customHeight="1">
      <c r="B156" s="131"/>
      <c r="C156" s="131" t="s">
        <v>1633</v>
      </c>
      <c r="D156" s="132">
        <v>658636</v>
      </c>
      <c r="E156" s="132">
        <v>2375045</v>
      </c>
      <c r="F156" s="132">
        <v>1795304.05</v>
      </c>
      <c r="G156" s="133">
        <v>75.590317236094478</v>
      </c>
      <c r="H156" s="133">
        <v>272.57909528176413</v>
      </c>
      <c r="I156" s="23"/>
    </row>
    <row r="157" spans="2:9" ht="15" customHeight="1">
      <c r="B157" s="74"/>
      <c r="C157" s="74" t="s">
        <v>1538</v>
      </c>
      <c r="D157" s="98">
        <v>658636</v>
      </c>
      <c r="E157" s="98">
        <v>2375045</v>
      </c>
      <c r="F157" s="98">
        <v>1795304.05</v>
      </c>
      <c r="G157" s="91">
        <v>75.590317236094478</v>
      </c>
      <c r="H157" s="91">
        <v>272.57909528176413</v>
      </c>
    </row>
    <row r="158" spans="2:9" ht="15" customHeight="1">
      <c r="B158" s="67"/>
      <c r="C158" s="67" t="s">
        <v>1537</v>
      </c>
      <c r="D158" s="72">
        <v>559841</v>
      </c>
      <c r="E158" s="72">
        <v>2018787</v>
      </c>
      <c r="F158" s="72">
        <v>1526009.79</v>
      </c>
      <c r="G158" s="149">
        <v>75.590430788389256</v>
      </c>
      <c r="H158" s="149">
        <v>272.57914122045366</v>
      </c>
    </row>
    <row r="159" spans="2:9" ht="15" customHeight="1">
      <c r="B159" s="80">
        <v>3111</v>
      </c>
      <c r="C159" s="79" t="s">
        <v>1438</v>
      </c>
      <c r="D159" s="121">
        <v>276623</v>
      </c>
      <c r="E159" s="121">
        <v>544091</v>
      </c>
      <c r="F159" s="121">
        <v>547139.82999999996</v>
      </c>
      <c r="G159" s="154">
        <v>100.56035295566366</v>
      </c>
      <c r="H159" s="154">
        <v>197.79260220589032</v>
      </c>
    </row>
    <row r="160" spans="2:9" ht="15" customHeight="1">
      <c r="B160" s="80">
        <v>3121</v>
      </c>
      <c r="C160" s="79" t="s">
        <v>1318</v>
      </c>
      <c r="D160" s="121">
        <v>2125</v>
      </c>
      <c r="E160" s="121">
        <v>2550</v>
      </c>
      <c r="F160" s="121">
        <v>5100</v>
      </c>
      <c r="G160" s="154">
        <v>200</v>
      </c>
      <c r="H160" s="154">
        <v>240</v>
      </c>
    </row>
    <row r="161" spans="2:8" ht="15" customHeight="1">
      <c r="B161" s="80">
        <v>3132</v>
      </c>
      <c r="C161" s="79" t="s">
        <v>1388</v>
      </c>
      <c r="D161" s="121">
        <v>45643</v>
      </c>
      <c r="E161" s="121">
        <v>89775</v>
      </c>
      <c r="F161" s="121">
        <v>90278.21</v>
      </c>
      <c r="G161" s="154">
        <v>100.56052353104985</v>
      </c>
      <c r="H161" s="154">
        <v>197.79201630041848</v>
      </c>
    </row>
    <row r="162" spans="2:8" ht="15" customHeight="1">
      <c r="B162" s="80">
        <v>3211</v>
      </c>
      <c r="C162" s="79" t="s">
        <v>1342</v>
      </c>
      <c r="D162" s="121">
        <v>7732</v>
      </c>
      <c r="E162" s="121">
        <v>2675</v>
      </c>
      <c r="F162" s="121">
        <v>1892.53</v>
      </c>
      <c r="G162" s="154">
        <v>70.748785046728969</v>
      </c>
      <c r="H162" s="154">
        <v>24.476590791515779</v>
      </c>
    </row>
    <row r="163" spans="2:8" ht="15" customHeight="1">
      <c r="B163" s="80">
        <v>3212</v>
      </c>
      <c r="C163" s="79" t="s">
        <v>1265</v>
      </c>
      <c r="D163" s="121">
        <v>1247</v>
      </c>
      <c r="E163" s="121">
        <v>1825</v>
      </c>
      <c r="F163" s="121">
        <v>1736.15</v>
      </c>
      <c r="G163" s="154">
        <v>95.131506849315073</v>
      </c>
      <c r="H163" s="154">
        <v>139.2261427425822</v>
      </c>
    </row>
    <row r="164" spans="2:8" ht="15" customHeight="1">
      <c r="B164" s="80">
        <v>3213</v>
      </c>
      <c r="C164" s="79" t="s">
        <v>1266</v>
      </c>
      <c r="D164" s="121">
        <v>53804</v>
      </c>
      <c r="E164" s="121">
        <v>19213</v>
      </c>
      <c r="F164" s="121">
        <v>20498.11</v>
      </c>
      <c r="G164" s="154">
        <v>106.68875240722429</v>
      </c>
      <c r="H164" s="154">
        <v>38.097743662181252</v>
      </c>
    </row>
    <row r="165" spans="2:8" ht="15" hidden="1" customHeight="1">
      <c r="B165" s="80">
        <v>3221</v>
      </c>
      <c r="C165" s="79" t="s">
        <v>1267</v>
      </c>
      <c r="D165" s="121"/>
      <c r="E165" s="121"/>
      <c r="F165" s="121"/>
      <c r="G165" s="154" t="e">
        <v>#DIV/0!</v>
      </c>
      <c r="H165" s="154" t="e">
        <v>#DIV/0!</v>
      </c>
    </row>
    <row r="166" spans="2:8" ht="15" hidden="1" customHeight="1">
      <c r="B166" s="80">
        <v>3223</v>
      </c>
      <c r="C166" s="79" t="s">
        <v>1269</v>
      </c>
      <c r="D166" s="121"/>
      <c r="E166" s="121"/>
      <c r="F166" s="121"/>
      <c r="G166" s="154" t="e">
        <v>#DIV/0!</v>
      </c>
      <c r="H166" s="154" t="e">
        <v>#DIV/0!</v>
      </c>
    </row>
    <row r="167" spans="2:8" ht="15" customHeight="1">
      <c r="B167" s="80">
        <v>3231</v>
      </c>
      <c r="C167" s="79" t="s">
        <v>1272</v>
      </c>
      <c r="D167" s="121">
        <v>131</v>
      </c>
      <c r="E167" s="121"/>
      <c r="F167" s="121"/>
      <c r="G167" s="154" t="e">
        <v>#DIV/0!</v>
      </c>
      <c r="H167" s="154">
        <v>0</v>
      </c>
    </row>
    <row r="168" spans="2:8" ht="15" customHeight="1">
      <c r="B168" s="80">
        <v>3232</v>
      </c>
      <c r="C168" s="79" t="s">
        <v>1273</v>
      </c>
      <c r="D168" s="121"/>
      <c r="E168" s="121"/>
      <c r="F168" s="121"/>
      <c r="G168" s="154" t="e">
        <v>#DIV/0!</v>
      </c>
      <c r="H168" s="154" t="e">
        <v>#DIV/0!</v>
      </c>
    </row>
    <row r="169" spans="2:8" ht="15" customHeight="1">
      <c r="B169" s="80">
        <v>3233</v>
      </c>
      <c r="C169" s="79" t="s">
        <v>1274</v>
      </c>
      <c r="D169" s="121"/>
      <c r="E169" s="121">
        <v>4250</v>
      </c>
      <c r="F169" s="121">
        <v>4250</v>
      </c>
      <c r="G169" s="154"/>
      <c r="H169" s="154"/>
    </row>
    <row r="170" spans="2:8" ht="15" customHeight="1">
      <c r="B170" s="80">
        <v>3234</v>
      </c>
      <c r="C170" s="79" t="s">
        <v>1275</v>
      </c>
      <c r="D170" s="121"/>
      <c r="E170" s="121"/>
      <c r="F170" s="121"/>
      <c r="G170" s="154" t="e">
        <v>#DIV/0!</v>
      </c>
      <c r="H170" s="154" t="e">
        <v>#DIV/0!</v>
      </c>
    </row>
    <row r="171" spans="2:8" ht="15" customHeight="1">
      <c r="B171" s="80">
        <v>3235</v>
      </c>
      <c r="C171" s="79" t="s">
        <v>1276</v>
      </c>
      <c r="D171" s="121">
        <v>34</v>
      </c>
      <c r="E171" s="121">
        <v>41425</v>
      </c>
      <c r="F171" s="121">
        <v>41424.75</v>
      </c>
      <c r="G171" s="154">
        <v>99.99939649969825</v>
      </c>
      <c r="H171" s="154">
        <v>121837.5</v>
      </c>
    </row>
    <row r="172" spans="2:8" ht="15" customHeight="1">
      <c r="B172" s="80">
        <v>3237</v>
      </c>
      <c r="C172" s="79" t="s">
        <v>1278</v>
      </c>
      <c r="D172" s="121">
        <v>25500</v>
      </c>
      <c r="E172" s="121">
        <v>57206</v>
      </c>
      <c r="F172" s="121">
        <v>30111.279999999999</v>
      </c>
      <c r="G172" s="154">
        <v>52.636576582875918</v>
      </c>
      <c r="H172" s="154">
        <v>118.08345098039214</v>
      </c>
    </row>
    <row r="173" spans="2:8" ht="15" customHeight="1">
      <c r="B173" s="80">
        <v>3238</v>
      </c>
      <c r="C173" s="79" t="s">
        <v>1279</v>
      </c>
      <c r="D173" s="121"/>
      <c r="E173" s="121">
        <v>399218</v>
      </c>
      <c r="F173" s="121">
        <v>72237.25</v>
      </c>
      <c r="G173" s="154">
        <v>18.094687614285927</v>
      </c>
      <c r="H173" s="154" t="e">
        <v>#DIV/0!</v>
      </c>
    </row>
    <row r="174" spans="2:8" ht="15" customHeight="1">
      <c r="B174" s="80">
        <v>3239</v>
      </c>
      <c r="C174" s="79" t="s">
        <v>1280</v>
      </c>
      <c r="D174" s="121"/>
      <c r="E174" s="121">
        <v>4335</v>
      </c>
      <c r="F174" s="121">
        <v>4250</v>
      </c>
      <c r="G174" s="154">
        <v>98.039215686274503</v>
      </c>
      <c r="H174" s="154" t="e">
        <v>#DIV/0!</v>
      </c>
    </row>
    <row r="175" spans="2:8" ht="15" customHeight="1">
      <c r="B175" s="80">
        <v>3531</v>
      </c>
      <c r="C175" s="79" t="s">
        <v>1625</v>
      </c>
      <c r="D175" s="121"/>
      <c r="E175" s="121">
        <v>208828</v>
      </c>
      <c r="F175" s="121">
        <v>237592.37</v>
      </c>
      <c r="G175" s="154"/>
      <c r="H175" s="154" t="e">
        <v>#DIV/0!</v>
      </c>
    </row>
    <row r="176" spans="2:8" ht="15" customHeight="1">
      <c r="B176" s="80">
        <v>3693</v>
      </c>
      <c r="C176" s="79" t="s">
        <v>1628</v>
      </c>
      <c r="D176" s="121"/>
      <c r="E176" s="121">
        <v>174238</v>
      </c>
      <c r="F176" s="121">
        <v>215022.24</v>
      </c>
      <c r="G176" s="154"/>
      <c r="H176" s="154" t="e">
        <v>#DIV/0!</v>
      </c>
    </row>
    <row r="177" spans="1:8" ht="15" customHeight="1">
      <c r="B177" s="80">
        <v>3813</v>
      </c>
      <c r="C177" s="79" t="s">
        <v>1627</v>
      </c>
      <c r="D177" s="121"/>
      <c r="E177" s="121">
        <v>32450</v>
      </c>
      <c r="F177" s="121">
        <v>33572.51</v>
      </c>
      <c r="G177" s="154"/>
      <c r="H177" s="154" t="e">
        <v>#DIV/0!</v>
      </c>
    </row>
    <row r="178" spans="1:8" ht="15" customHeight="1">
      <c r="B178" s="80">
        <v>3293</v>
      </c>
      <c r="C178" s="79" t="s">
        <v>1322</v>
      </c>
      <c r="D178" s="121">
        <v>3845</v>
      </c>
      <c r="E178" s="121">
        <v>1567</v>
      </c>
      <c r="F178" s="121"/>
      <c r="G178" s="154">
        <v>0</v>
      </c>
      <c r="H178" s="154">
        <v>0</v>
      </c>
    </row>
    <row r="179" spans="1:8" ht="15" customHeight="1">
      <c r="B179" s="80">
        <v>3299</v>
      </c>
      <c r="C179" s="79" t="s">
        <v>1658</v>
      </c>
      <c r="D179" s="121"/>
      <c r="E179" s="121"/>
      <c r="F179" s="121">
        <v>85</v>
      </c>
      <c r="G179" s="154"/>
      <c r="H179" s="154"/>
    </row>
    <row r="180" spans="1:8" ht="15" customHeight="1">
      <c r="B180" s="80">
        <v>4221</v>
      </c>
      <c r="C180" s="79" t="s">
        <v>1287</v>
      </c>
      <c r="D180" s="121">
        <v>143157</v>
      </c>
      <c r="E180" s="121"/>
      <c r="F180" s="121">
        <v>2620.5500000000002</v>
      </c>
      <c r="G180" s="154" t="e">
        <v>#DIV/0!</v>
      </c>
      <c r="H180" s="154">
        <v>1.8305426908918183</v>
      </c>
    </row>
    <row r="181" spans="1:8" ht="15" customHeight="1">
      <c r="B181" s="80">
        <v>4224</v>
      </c>
      <c r="C181" s="79" t="s">
        <v>1340</v>
      </c>
      <c r="D181" s="121"/>
      <c r="E181" s="121">
        <v>127016</v>
      </c>
      <c r="F181" s="121">
        <v>101613.01</v>
      </c>
      <c r="G181" s="154">
        <v>80.000165333501286</v>
      </c>
      <c r="H181" s="154" t="e">
        <v>#DIV/0!</v>
      </c>
    </row>
    <row r="182" spans="1:8" ht="15" customHeight="1">
      <c r="A182" s="156"/>
      <c r="B182" s="80">
        <v>4262</v>
      </c>
      <c r="C182" s="79" t="s">
        <v>1470</v>
      </c>
      <c r="D182" s="121"/>
      <c r="E182" s="121">
        <v>308125</v>
      </c>
      <c r="F182" s="121">
        <v>116586</v>
      </c>
      <c r="G182" s="154"/>
      <c r="H182" s="154"/>
    </row>
    <row r="183" spans="1:8" ht="15" customHeight="1">
      <c r="B183" s="67"/>
      <c r="C183" s="67" t="s">
        <v>1578</v>
      </c>
      <c r="D183" s="72">
        <v>98795</v>
      </c>
      <c r="E183" s="72">
        <v>356258</v>
      </c>
      <c r="F183" s="72">
        <v>269294.26</v>
      </c>
      <c r="G183" s="149">
        <v>75.589673775746789</v>
      </c>
      <c r="H183" s="149">
        <v>272.57883496128346</v>
      </c>
    </row>
    <row r="184" spans="1:8" ht="15" customHeight="1">
      <c r="B184" s="80">
        <v>3111</v>
      </c>
      <c r="C184" s="79" t="s">
        <v>1438</v>
      </c>
      <c r="D184" s="121">
        <v>48816</v>
      </c>
      <c r="E184" s="121">
        <v>96017</v>
      </c>
      <c r="F184" s="121">
        <v>96554.06</v>
      </c>
      <c r="G184" s="154">
        <v>100.55933845048273</v>
      </c>
      <c r="H184" s="154">
        <v>197.79183054736151</v>
      </c>
    </row>
    <row r="185" spans="1:8" ht="15" customHeight="1">
      <c r="B185" s="80">
        <v>3121</v>
      </c>
      <c r="C185" s="79" t="s">
        <v>1318</v>
      </c>
      <c r="D185" s="121">
        <v>375</v>
      </c>
      <c r="E185" s="121">
        <v>450</v>
      </c>
      <c r="F185" s="121">
        <v>900</v>
      </c>
      <c r="G185" s="154">
        <v>200</v>
      </c>
      <c r="H185" s="154">
        <v>240</v>
      </c>
    </row>
    <row r="186" spans="1:8" ht="15" customHeight="1">
      <c r="B186" s="80">
        <v>3132</v>
      </c>
      <c r="C186" s="79" t="s">
        <v>1388</v>
      </c>
      <c r="D186" s="121">
        <v>8055</v>
      </c>
      <c r="E186" s="121">
        <v>15843</v>
      </c>
      <c r="F186" s="121">
        <v>15931.47</v>
      </c>
      <c r="G186" s="154">
        <v>100.55841696648362</v>
      </c>
      <c r="H186" s="154">
        <v>197.78361266294226</v>
      </c>
    </row>
    <row r="187" spans="1:8" ht="15" customHeight="1">
      <c r="B187" s="80">
        <v>3211</v>
      </c>
      <c r="C187" s="79" t="s">
        <v>1342</v>
      </c>
      <c r="D187" s="121">
        <v>1364</v>
      </c>
      <c r="E187" s="121">
        <v>472</v>
      </c>
      <c r="F187" s="121">
        <v>333.97</v>
      </c>
      <c r="G187" s="154">
        <v>70.756355932203391</v>
      </c>
      <c r="H187" s="154">
        <v>24.484604105571851</v>
      </c>
    </row>
    <row r="188" spans="1:8" ht="15" customHeight="1">
      <c r="B188" s="80">
        <v>3212</v>
      </c>
      <c r="C188" s="79" t="s">
        <v>1265</v>
      </c>
      <c r="D188" s="121">
        <v>220</v>
      </c>
      <c r="E188" s="121">
        <v>322</v>
      </c>
      <c r="F188" s="121">
        <v>306.36</v>
      </c>
      <c r="G188" s="154">
        <v>95.142857142857153</v>
      </c>
      <c r="H188" s="154">
        <v>139.25454545454545</v>
      </c>
    </row>
    <row r="189" spans="1:8" ht="15" customHeight="1">
      <c r="B189" s="80">
        <v>3213</v>
      </c>
      <c r="C189" s="79" t="s">
        <v>1266</v>
      </c>
      <c r="D189" s="121">
        <v>9495</v>
      </c>
      <c r="E189" s="121">
        <v>3391</v>
      </c>
      <c r="F189" s="121">
        <v>3617.31</v>
      </c>
      <c r="G189" s="154">
        <v>106.6738425243291</v>
      </c>
      <c r="H189" s="154">
        <v>38.096998420221169</v>
      </c>
    </row>
    <row r="190" spans="1:8" ht="15" hidden="1" customHeight="1">
      <c r="B190" s="80">
        <v>3221</v>
      </c>
      <c r="C190" s="79" t="s">
        <v>1267</v>
      </c>
      <c r="D190" s="121"/>
      <c r="E190" s="121"/>
      <c r="F190" s="121"/>
      <c r="G190" s="154" t="e">
        <v>#DIV/0!</v>
      </c>
      <c r="H190" s="154" t="e">
        <v>#DIV/0!</v>
      </c>
    </row>
    <row r="191" spans="1:8" ht="15" hidden="1" customHeight="1">
      <c r="B191" s="80">
        <v>3223</v>
      </c>
      <c r="C191" s="79" t="s">
        <v>1269</v>
      </c>
      <c r="D191" s="121"/>
      <c r="E191" s="121"/>
      <c r="F191" s="121"/>
      <c r="G191" s="154" t="e">
        <v>#DIV/0!</v>
      </c>
      <c r="H191" s="154" t="e">
        <v>#DIV/0!</v>
      </c>
    </row>
    <row r="192" spans="1:8" ht="15" customHeight="1">
      <c r="B192" s="80">
        <v>3231</v>
      </c>
      <c r="C192" s="79" t="s">
        <v>1272</v>
      </c>
      <c r="D192" s="121">
        <v>23</v>
      </c>
      <c r="E192" s="121"/>
      <c r="F192" s="121"/>
      <c r="G192" s="154" t="e">
        <v>#DIV/0!</v>
      </c>
      <c r="H192" s="154">
        <v>0</v>
      </c>
    </row>
    <row r="193" spans="1:8" ht="15" customHeight="1">
      <c r="B193" s="80">
        <v>3232</v>
      </c>
      <c r="C193" s="79" t="s">
        <v>1273</v>
      </c>
      <c r="D193" s="121"/>
      <c r="E193" s="121"/>
      <c r="F193" s="121"/>
      <c r="G193" s="154" t="e">
        <v>#DIV/0!</v>
      </c>
      <c r="H193" s="154" t="e">
        <v>#DIV/0!</v>
      </c>
    </row>
    <row r="194" spans="1:8" ht="15" customHeight="1">
      <c r="B194" s="80">
        <v>3233</v>
      </c>
      <c r="C194" s="79" t="s">
        <v>1274</v>
      </c>
      <c r="D194" s="121"/>
      <c r="E194" s="121">
        <v>750</v>
      </c>
      <c r="F194" s="121">
        <v>750</v>
      </c>
      <c r="G194" s="154"/>
      <c r="H194" s="154"/>
    </row>
    <row r="195" spans="1:8" ht="15" customHeight="1">
      <c r="B195" s="80">
        <v>3234</v>
      </c>
      <c r="C195" s="79" t="s">
        <v>1275</v>
      </c>
      <c r="D195" s="121"/>
      <c r="E195" s="121"/>
      <c r="F195" s="121"/>
      <c r="G195" s="154" t="e">
        <v>#DIV/0!</v>
      </c>
      <c r="H195" s="154" t="e">
        <v>#DIV/0!</v>
      </c>
    </row>
    <row r="196" spans="1:8" ht="15" customHeight="1">
      <c r="B196" s="80">
        <v>3235</v>
      </c>
      <c r="C196" s="79" t="s">
        <v>1276</v>
      </c>
      <c r="D196" s="121">
        <v>6</v>
      </c>
      <c r="E196" s="121">
        <v>7311</v>
      </c>
      <c r="F196" s="121">
        <v>7310.25</v>
      </c>
      <c r="G196" s="154">
        <v>99.989741485432916</v>
      </c>
      <c r="H196" s="154">
        <v>121837.5</v>
      </c>
    </row>
    <row r="197" spans="1:8" ht="15" customHeight="1">
      <c r="B197" s="80">
        <v>3237</v>
      </c>
      <c r="C197" s="79" t="s">
        <v>1278</v>
      </c>
      <c r="D197" s="121">
        <v>4500</v>
      </c>
      <c r="E197" s="121">
        <v>10095</v>
      </c>
      <c r="F197" s="121">
        <v>5313.76</v>
      </c>
      <c r="G197" s="154">
        <v>52.637543338286285</v>
      </c>
      <c r="H197" s="154">
        <v>118.08355555555556</v>
      </c>
    </row>
    <row r="198" spans="1:8" ht="15" customHeight="1">
      <c r="B198" s="80">
        <v>3238</v>
      </c>
      <c r="C198" s="79" t="s">
        <v>1279</v>
      </c>
      <c r="D198" s="121"/>
      <c r="E198" s="121">
        <v>70450</v>
      </c>
      <c r="F198" s="121">
        <v>12747.75</v>
      </c>
      <c r="G198" s="154">
        <v>18.094748048261177</v>
      </c>
      <c r="H198" s="154" t="e">
        <v>#DIV/0!</v>
      </c>
    </row>
    <row r="199" spans="1:8" ht="15" customHeight="1">
      <c r="B199" s="80">
        <v>3239</v>
      </c>
      <c r="C199" s="79" t="s">
        <v>1280</v>
      </c>
      <c r="D199" s="121"/>
      <c r="E199" s="121">
        <v>765</v>
      </c>
      <c r="F199" s="121">
        <v>750</v>
      </c>
      <c r="G199" s="154">
        <v>98.039215686274503</v>
      </c>
      <c r="H199" s="154" t="e">
        <v>#DIV/0!</v>
      </c>
    </row>
    <row r="200" spans="1:8" ht="15" customHeight="1">
      <c r="B200" s="80">
        <v>3293</v>
      </c>
      <c r="C200" s="79" t="s">
        <v>1322</v>
      </c>
      <c r="D200" s="121">
        <v>678</v>
      </c>
      <c r="E200" s="121">
        <v>277</v>
      </c>
      <c r="F200" s="121">
        <v>462.45</v>
      </c>
      <c r="G200" s="154">
        <v>166.94945848375451</v>
      </c>
      <c r="H200" s="154">
        <v>68.207964601769916</v>
      </c>
    </row>
    <row r="201" spans="1:8" ht="15" customHeight="1">
      <c r="B201" s="80">
        <v>3299</v>
      </c>
      <c r="C201" s="79" t="s">
        <v>1552</v>
      </c>
      <c r="D201" s="121"/>
      <c r="E201" s="121"/>
      <c r="F201" s="121">
        <v>15</v>
      </c>
      <c r="G201" s="154"/>
      <c r="H201" s="154"/>
    </row>
    <row r="202" spans="1:8" ht="15" customHeight="1">
      <c r="B202" s="80">
        <v>3531</v>
      </c>
      <c r="C202" s="79" t="s">
        <v>1625</v>
      </c>
      <c r="D202" s="121"/>
      <c r="E202" s="121">
        <v>36850</v>
      </c>
      <c r="F202" s="121">
        <v>41926.300000000003</v>
      </c>
      <c r="G202" s="154">
        <v>113.77557666214383</v>
      </c>
      <c r="H202" s="154"/>
    </row>
    <row r="203" spans="1:8" ht="15" customHeight="1">
      <c r="B203" s="80">
        <v>3691</v>
      </c>
      <c r="C203" s="79" t="s">
        <v>1475</v>
      </c>
      <c r="D203" s="121"/>
      <c r="E203" s="121">
        <v>30748</v>
      </c>
      <c r="F203" s="121">
        <v>37945.1</v>
      </c>
      <c r="G203" s="154">
        <v>123.40672564069209</v>
      </c>
      <c r="H203" s="154"/>
    </row>
    <row r="204" spans="1:8" ht="15" customHeight="1">
      <c r="B204" s="80">
        <v>3813</v>
      </c>
      <c r="C204" s="79" t="s">
        <v>1627</v>
      </c>
      <c r="D204" s="121"/>
      <c r="E204" s="121">
        <v>5727</v>
      </c>
      <c r="F204" s="121">
        <v>5924.77</v>
      </c>
      <c r="G204" s="154">
        <v>103.45329142657587</v>
      </c>
      <c r="H204" s="154"/>
    </row>
    <row r="205" spans="1:8" ht="15" customHeight="1">
      <c r="B205" s="80">
        <v>4221</v>
      </c>
      <c r="C205" s="79" t="s">
        <v>1287</v>
      </c>
      <c r="D205" s="121">
        <v>25263</v>
      </c>
      <c r="E205" s="146"/>
      <c r="F205" s="146"/>
      <c r="G205" s="154" t="e">
        <v>#DIV/0!</v>
      </c>
      <c r="H205" s="154">
        <v>0</v>
      </c>
    </row>
    <row r="206" spans="1:8" ht="15" customHeight="1">
      <c r="B206" s="80">
        <v>4224</v>
      </c>
      <c r="C206" s="79" t="s">
        <v>1340</v>
      </c>
      <c r="D206" s="121"/>
      <c r="E206" s="146">
        <v>22415</v>
      </c>
      <c r="F206" s="146">
        <v>17931.71</v>
      </c>
      <c r="G206" s="154"/>
      <c r="H206" s="154"/>
    </row>
    <row r="207" spans="1:8" ht="15" customHeight="1">
      <c r="A207" s="156"/>
      <c r="B207" s="80">
        <v>4262</v>
      </c>
      <c r="C207" s="79" t="s">
        <v>1470</v>
      </c>
      <c r="D207" s="121"/>
      <c r="E207" s="146">
        <v>54375</v>
      </c>
      <c r="F207" s="146">
        <v>20574</v>
      </c>
      <c r="G207" s="154"/>
      <c r="H207" s="154"/>
    </row>
    <row r="208" spans="1:8" ht="30" customHeight="1">
      <c r="B208" s="131"/>
      <c r="C208" s="131" t="s">
        <v>1598</v>
      </c>
      <c r="D208" s="132">
        <v>15186151.999999996</v>
      </c>
      <c r="E208" s="132">
        <v>12178034</v>
      </c>
      <c r="F208" s="132">
        <v>9488659.3600000013</v>
      </c>
      <c r="G208" s="133">
        <v>77.916183843796134</v>
      </c>
      <c r="H208" s="133">
        <v>62.482315204009574</v>
      </c>
    </row>
    <row r="209" spans="2:8" ht="15" customHeight="1">
      <c r="B209" s="74"/>
      <c r="C209" s="74" t="s">
        <v>1492</v>
      </c>
      <c r="D209" s="98">
        <v>6811050.6799999997</v>
      </c>
      <c r="E209" s="98">
        <v>5995700</v>
      </c>
      <c r="F209" s="98">
        <v>3750443.85</v>
      </c>
      <c r="G209" s="91">
        <v>62.552226595726935</v>
      </c>
      <c r="H209" s="91">
        <v>55.064101358294401</v>
      </c>
    </row>
    <row r="210" spans="2:8" ht="15" customHeight="1">
      <c r="B210" s="67"/>
      <c r="C210" s="67" t="s">
        <v>1654</v>
      </c>
      <c r="D210" s="72">
        <v>0</v>
      </c>
      <c r="E210" s="72">
        <v>5009600</v>
      </c>
      <c r="F210" s="72">
        <v>3368104.24</v>
      </c>
      <c r="G210" s="149">
        <v>67.232997444905777</v>
      </c>
      <c r="H210" s="149" t="e">
        <v>#DIV/0!</v>
      </c>
    </row>
    <row r="211" spans="2:8" ht="15" customHeight="1">
      <c r="B211" s="145" t="s">
        <v>1494</v>
      </c>
      <c r="C211" s="79" t="s">
        <v>1438</v>
      </c>
      <c r="D211" s="121"/>
      <c r="E211" s="146">
        <v>1150000</v>
      </c>
      <c r="F211" s="146">
        <v>989528.21</v>
      </c>
      <c r="G211" s="154">
        <v>86.045931304347818</v>
      </c>
      <c r="H211" s="154" t="e">
        <v>#DIV/0!</v>
      </c>
    </row>
    <row r="212" spans="2:8" ht="15" customHeight="1">
      <c r="B212" s="145" t="s">
        <v>1501</v>
      </c>
      <c r="C212" s="79" t="s">
        <v>1539</v>
      </c>
      <c r="D212" s="121"/>
      <c r="E212" s="146">
        <v>17000</v>
      </c>
      <c r="F212" s="146">
        <v>16008.27</v>
      </c>
      <c r="G212" s="154">
        <v>94.16629411764707</v>
      </c>
      <c r="H212" s="154" t="e">
        <v>#DIV/0!</v>
      </c>
    </row>
    <row r="213" spans="2:8" ht="15" customHeight="1">
      <c r="B213" s="145" t="s">
        <v>1502</v>
      </c>
      <c r="C213" s="79" t="s">
        <v>1318</v>
      </c>
      <c r="D213" s="121"/>
      <c r="E213" s="146"/>
      <c r="F213" s="146"/>
      <c r="G213" s="154" t="e">
        <v>#DIV/0!</v>
      </c>
      <c r="H213" s="154" t="e">
        <v>#DIV/0!</v>
      </c>
    </row>
    <row r="214" spans="2:8" ht="15" customHeight="1">
      <c r="B214" s="145" t="s">
        <v>1495</v>
      </c>
      <c r="C214" s="79" t="s">
        <v>1388</v>
      </c>
      <c r="D214" s="121"/>
      <c r="E214" s="146">
        <v>190000</v>
      </c>
      <c r="F214" s="146">
        <v>163271.98000000001</v>
      </c>
      <c r="G214" s="154">
        <v>85.932621052631589</v>
      </c>
      <c r="H214" s="154" t="e">
        <v>#DIV/0!</v>
      </c>
    </row>
    <row r="215" spans="2:8" ht="15" customHeight="1">
      <c r="B215" s="145" t="s">
        <v>1496</v>
      </c>
      <c r="C215" s="79" t="s">
        <v>1540</v>
      </c>
      <c r="D215" s="121"/>
      <c r="E215" s="146"/>
      <c r="F215" s="146"/>
      <c r="G215" s="154" t="e">
        <v>#DIV/0!</v>
      </c>
      <c r="H215" s="154" t="e">
        <v>#DIV/0!</v>
      </c>
    </row>
    <row r="216" spans="2:8" ht="15" customHeight="1">
      <c r="B216" s="145">
        <v>3211</v>
      </c>
      <c r="C216" s="79" t="s">
        <v>1264</v>
      </c>
      <c r="D216" s="121"/>
      <c r="E216" s="146">
        <v>45000</v>
      </c>
      <c r="F216" s="146">
        <v>14021.94</v>
      </c>
      <c r="G216" s="154">
        <v>31.159866666666669</v>
      </c>
      <c r="H216" s="154" t="e">
        <v>#DIV/0!</v>
      </c>
    </row>
    <row r="217" spans="2:8" ht="15" customHeight="1">
      <c r="B217" s="145" t="s">
        <v>1497</v>
      </c>
      <c r="C217" s="79" t="s">
        <v>1266</v>
      </c>
      <c r="D217" s="121"/>
      <c r="E217" s="146">
        <v>25000</v>
      </c>
      <c r="F217" s="146">
        <v>15396.04</v>
      </c>
      <c r="G217" s="154">
        <v>61.584159999999997</v>
      </c>
      <c r="H217" s="154" t="e">
        <v>#DIV/0!</v>
      </c>
    </row>
    <row r="218" spans="2:8" ht="15" customHeight="1">
      <c r="B218" s="145" t="s">
        <v>1503</v>
      </c>
      <c r="C218" s="79" t="s">
        <v>1267</v>
      </c>
      <c r="D218" s="121"/>
      <c r="E218" s="146">
        <v>50000</v>
      </c>
      <c r="F218" s="146">
        <v>2302.64</v>
      </c>
      <c r="G218" s="154">
        <v>4.6052799999999996</v>
      </c>
      <c r="H218" s="154" t="e">
        <v>#DIV/0!</v>
      </c>
    </row>
    <row r="219" spans="2:8" ht="15" customHeight="1">
      <c r="B219" s="145" t="s">
        <v>1504</v>
      </c>
      <c r="C219" s="79" t="s">
        <v>1268</v>
      </c>
      <c r="D219" s="121"/>
      <c r="E219" s="146">
        <v>2000</v>
      </c>
      <c r="F219" s="146"/>
      <c r="G219" s="154">
        <v>0</v>
      </c>
      <c r="H219" s="154" t="e">
        <v>#DIV/0!</v>
      </c>
    </row>
    <row r="220" spans="2:8" ht="15" customHeight="1">
      <c r="B220" s="145" t="s">
        <v>1505</v>
      </c>
      <c r="C220" s="79" t="s">
        <v>1269</v>
      </c>
      <c r="D220" s="121"/>
      <c r="E220" s="146">
        <v>40000</v>
      </c>
      <c r="F220" s="146"/>
      <c r="G220" s="154">
        <v>0</v>
      </c>
      <c r="H220" s="154" t="e">
        <v>#DIV/0!</v>
      </c>
    </row>
    <row r="221" spans="2:8" ht="15" customHeight="1">
      <c r="B221" s="145" t="s">
        <v>1506</v>
      </c>
      <c r="C221" s="79" t="s">
        <v>1270</v>
      </c>
      <c r="D221" s="121"/>
      <c r="E221" s="146">
        <v>120000</v>
      </c>
      <c r="F221" s="146">
        <v>103529.82</v>
      </c>
      <c r="G221" s="154">
        <v>86.274850000000001</v>
      </c>
      <c r="H221" s="154" t="e">
        <v>#DIV/0!</v>
      </c>
    </row>
    <row r="222" spans="2:8" ht="15" customHeight="1">
      <c r="B222" s="145">
        <v>3227</v>
      </c>
      <c r="C222" s="79" t="s">
        <v>1541</v>
      </c>
      <c r="D222" s="121"/>
      <c r="E222" s="146"/>
      <c r="F222" s="146"/>
      <c r="G222" s="154" t="e">
        <v>#DIV/0!</v>
      </c>
      <c r="H222" s="154" t="e">
        <v>#DIV/0!</v>
      </c>
    </row>
    <row r="223" spans="2:8" ht="15" customHeight="1">
      <c r="B223" s="145" t="s">
        <v>1507</v>
      </c>
      <c r="C223" s="79" t="s">
        <v>1272</v>
      </c>
      <c r="D223" s="121"/>
      <c r="E223" s="146">
        <v>10000</v>
      </c>
      <c r="F223" s="146">
        <v>1847</v>
      </c>
      <c r="G223" s="154">
        <v>18.47</v>
      </c>
      <c r="H223" s="154" t="e">
        <v>#DIV/0!</v>
      </c>
    </row>
    <row r="224" spans="2:8" ht="15" customHeight="1">
      <c r="B224" s="145" t="s">
        <v>1508</v>
      </c>
      <c r="C224" s="79" t="s">
        <v>1273</v>
      </c>
      <c r="D224" s="121"/>
      <c r="E224" s="146">
        <v>660000</v>
      </c>
      <c r="F224" s="146">
        <v>414763.15</v>
      </c>
      <c r="G224" s="154">
        <v>62.842901515151517</v>
      </c>
      <c r="H224" s="154" t="e">
        <v>#DIV/0!</v>
      </c>
    </row>
    <row r="225" spans="2:8" ht="15" customHeight="1">
      <c r="B225" s="145" t="s">
        <v>1509</v>
      </c>
      <c r="C225" s="79" t="s">
        <v>1274</v>
      </c>
      <c r="D225" s="121"/>
      <c r="E225" s="146">
        <v>170000</v>
      </c>
      <c r="F225" s="146">
        <v>62060</v>
      </c>
      <c r="G225" s="154">
        <v>36.505882352941178</v>
      </c>
      <c r="H225" s="154" t="e">
        <v>#DIV/0!</v>
      </c>
    </row>
    <row r="226" spans="2:8" ht="15" customHeight="1">
      <c r="B226" s="145">
        <v>3234</v>
      </c>
      <c r="C226" s="79" t="s">
        <v>1275</v>
      </c>
      <c r="D226" s="121"/>
      <c r="E226" s="146">
        <v>22000</v>
      </c>
      <c r="F226" s="146">
        <v>7357.72</v>
      </c>
      <c r="G226" s="154">
        <v>33.444181818181818</v>
      </c>
      <c r="H226" s="154" t="e">
        <v>#DIV/0!</v>
      </c>
    </row>
    <row r="227" spans="2:8" ht="15" customHeight="1">
      <c r="B227" s="145" t="s">
        <v>1510</v>
      </c>
      <c r="C227" s="79" t="s">
        <v>1276</v>
      </c>
      <c r="D227" s="121"/>
      <c r="E227" s="146">
        <v>380000</v>
      </c>
      <c r="F227" s="146">
        <v>314672.03000000003</v>
      </c>
      <c r="G227" s="154">
        <v>82.808428947368427</v>
      </c>
      <c r="H227" s="154" t="e">
        <v>#DIV/0!</v>
      </c>
    </row>
    <row r="228" spans="2:8" ht="15" customHeight="1">
      <c r="B228" s="145" t="s">
        <v>1511</v>
      </c>
      <c r="C228" s="79" t="s">
        <v>1277</v>
      </c>
      <c r="D228" s="121"/>
      <c r="E228" s="146"/>
      <c r="F228" s="146"/>
      <c r="G228" s="154" t="e">
        <v>#DIV/0!</v>
      </c>
      <c r="H228" s="154" t="e">
        <v>#DIV/0!</v>
      </c>
    </row>
    <row r="229" spans="2:8" ht="15" customHeight="1">
      <c r="B229" s="145" t="s">
        <v>1498</v>
      </c>
      <c r="C229" s="79" t="s">
        <v>1278</v>
      </c>
      <c r="D229" s="121"/>
      <c r="E229" s="146">
        <v>370000</v>
      </c>
      <c r="F229" s="146">
        <v>339297.04</v>
      </c>
      <c r="G229" s="154">
        <v>91.701902702702697</v>
      </c>
      <c r="H229" s="154" t="e">
        <v>#DIV/0!</v>
      </c>
    </row>
    <row r="230" spans="2:8" ht="15" customHeight="1">
      <c r="B230" s="145" t="s">
        <v>1512</v>
      </c>
      <c r="C230" s="79" t="s">
        <v>1279</v>
      </c>
      <c r="D230" s="121"/>
      <c r="E230" s="146">
        <v>60000</v>
      </c>
      <c r="F230" s="146">
        <v>8464.68</v>
      </c>
      <c r="G230" s="154">
        <v>14.107800000000001</v>
      </c>
      <c r="H230" s="154" t="e">
        <v>#DIV/0!</v>
      </c>
    </row>
    <row r="231" spans="2:8" ht="15" customHeight="1">
      <c r="B231" s="145" t="s">
        <v>1513</v>
      </c>
      <c r="C231" s="79" t="s">
        <v>1280</v>
      </c>
      <c r="D231" s="121"/>
      <c r="E231" s="146">
        <v>100000</v>
      </c>
      <c r="F231" s="146">
        <v>1412.5</v>
      </c>
      <c r="G231" s="154">
        <v>1.4125000000000001</v>
      </c>
      <c r="H231" s="154" t="e">
        <v>#DIV/0!</v>
      </c>
    </row>
    <row r="232" spans="2:8" ht="15" customHeight="1">
      <c r="B232" s="145" t="s">
        <v>1499</v>
      </c>
      <c r="C232" s="79" t="s">
        <v>1382</v>
      </c>
      <c r="D232" s="121"/>
      <c r="E232" s="146">
        <v>5000</v>
      </c>
      <c r="F232" s="146">
        <v>1152</v>
      </c>
      <c r="G232" s="154">
        <v>23.04</v>
      </c>
      <c r="H232" s="154" t="e">
        <v>#DIV/0!</v>
      </c>
    </row>
    <row r="233" spans="2:8" ht="15" customHeight="1">
      <c r="B233" s="145">
        <v>3292</v>
      </c>
      <c r="C233" s="79" t="s">
        <v>1281</v>
      </c>
      <c r="D233" s="121"/>
      <c r="E233" s="146">
        <v>3000</v>
      </c>
      <c r="F233" s="146">
        <v>4817.37</v>
      </c>
      <c r="G233" s="154">
        <v>160.57900000000001</v>
      </c>
      <c r="H233" s="154" t="e">
        <v>#DIV/0!</v>
      </c>
    </row>
    <row r="234" spans="2:8" ht="15" customHeight="1">
      <c r="B234" s="145" t="s">
        <v>1514</v>
      </c>
      <c r="C234" s="79" t="s">
        <v>1322</v>
      </c>
      <c r="D234" s="121"/>
      <c r="E234" s="146">
        <v>15000</v>
      </c>
      <c r="F234" s="146">
        <v>3625.5</v>
      </c>
      <c r="G234" s="154">
        <v>24.169999999999998</v>
      </c>
      <c r="H234" s="154" t="e">
        <v>#DIV/0!</v>
      </c>
    </row>
    <row r="235" spans="2:8" ht="15" customHeight="1">
      <c r="B235" s="145">
        <v>3294</v>
      </c>
      <c r="C235" s="79" t="s">
        <v>1283</v>
      </c>
      <c r="D235" s="121"/>
      <c r="E235" s="146">
        <v>8000</v>
      </c>
      <c r="F235" s="146">
        <v>1767.77</v>
      </c>
      <c r="G235" s="154">
        <v>22.097125000000002</v>
      </c>
      <c r="H235" s="154" t="e">
        <v>#DIV/0!</v>
      </c>
    </row>
    <row r="236" spans="2:8" ht="15" customHeight="1">
      <c r="B236" s="145" t="s">
        <v>1515</v>
      </c>
      <c r="C236" s="79" t="s">
        <v>1284</v>
      </c>
      <c r="D236" s="121"/>
      <c r="E236" s="146">
        <v>1500</v>
      </c>
      <c r="F236" s="146">
        <v>1400</v>
      </c>
      <c r="G236" s="154">
        <v>93.333333333333329</v>
      </c>
      <c r="H236" s="154" t="e">
        <v>#DIV/0!</v>
      </c>
    </row>
    <row r="237" spans="2:8" ht="15" customHeight="1">
      <c r="B237" s="145">
        <v>3296</v>
      </c>
      <c r="C237" s="79" t="s">
        <v>1488</v>
      </c>
      <c r="D237" s="121"/>
      <c r="E237" s="146">
        <v>30000</v>
      </c>
      <c r="F237" s="146"/>
      <c r="G237" s="154">
        <v>0</v>
      </c>
      <c r="H237" s="154" t="e">
        <v>#DIV/0!</v>
      </c>
    </row>
    <row r="238" spans="2:8" ht="15" customHeight="1">
      <c r="B238" s="145" t="s">
        <v>1516</v>
      </c>
      <c r="C238" s="79" t="s">
        <v>1285</v>
      </c>
      <c r="D238" s="121"/>
      <c r="E238" s="146">
        <v>10000</v>
      </c>
      <c r="F238" s="146">
        <v>3525</v>
      </c>
      <c r="G238" s="154">
        <v>35.25</v>
      </c>
      <c r="H238" s="154" t="e">
        <v>#DIV/0!</v>
      </c>
    </row>
    <row r="239" spans="2:8" ht="15" customHeight="1">
      <c r="B239" s="145" t="s">
        <v>1517</v>
      </c>
      <c r="C239" s="79" t="s">
        <v>1286</v>
      </c>
      <c r="D239" s="121"/>
      <c r="E239" s="146">
        <v>1000</v>
      </c>
      <c r="F239" s="146"/>
      <c r="G239" s="154">
        <v>0</v>
      </c>
      <c r="H239" s="154" t="e">
        <v>#DIV/0!</v>
      </c>
    </row>
    <row r="240" spans="2:8" ht="15" customHeight="1">
      <c r="B240" s="145" t="s">
        <v>1500</v>
      </c>
      <c r="C240" s="79" t="s">
        <v>1324</v>
      </c>
      <c r="D240" s="121"/>
      <c r="E240" s="146">
        <v>1200</v>
      </c>
      <c r="F240" s="146"/>
      <c r="G240" s="154">
        <v>0</v>
      </c>
      <c r="H240" s="154" t="e">
        <v>#DIV/0!</v>
      </c>
    </row>
    <row r="241" spans="2:8" ht="15" customHeight="1">
      <c r="B241" s="145" t="s">
        <v>1518</v>
      </c>
      <c r="C241" s="79" t="s">
        <v>1326</v>
      </c>
      <c r="D241" s="121"/>
      <c r="E241" s="146"/>
      <c r="F241" s="146"/>
      <c r="G241" s="154" t="e">
        <v>#DIV/0!</v>
      </c>
      <c r="H241" s="154" t="e">
        <v>#DIV/0!</v>
      </c>
    </row>
    <row r="242" spans="2:8" ht="15" customHeight="1">
      <c r="B242" s="145">
        <v>3721</v>
      </c>
      <c r="C242" s="79" t="s">
        <v>1579</v>
      </c>
      <c r="D242" s="121"/>
      <c r="E242" s="146"/>
      <c r="F242" s="146"/>
      <c r="G242" s="154" t="e">
        <v>#DIV/0!</v>
      </c>
      <c r="H242" s="154" t="e">
        <v>#DIV/0!</v>
      </c>
    </row>
    <row r="243" spans="2:8" ht="15" customHeight="1">
      <c r="B243" s="145">
        <v>3722</v>
      </c>
      <c r="C243" s="79" t="s">
        <v>1336</v>
      </c>
      <c r="D243" s="121"/>
      <c r="E243" s="146"/>
      <c r="F243" s="146"/>
      <c r="G243" s="154" t="e">
        <v>#DIV/0!</v>
      </c>
      <c r="H243" s="154" t="e">
        <v>#DIV/0!</v>
      </c>
    </row>
    <row r="244" spans="2:8" ht="15" customHeight="1">
      <c r="B244" s="145">
        <v>3811</v>
      </c>
      <c r="C244" s="79" t="s">
        <v>1651</v>
      </c>
      <c r="D244" s="121"/>
      <c r="E244" s="146">
        <v>20000</v>
      </c>
      <c r="F244" s="146">
        <v>20000</v>
      </c>
      <c r="G244" s="154"/>
      <c r="H244" s="154"/>
    </row>
    <row r="245" spans="2:8" ht="15" customHeight="1">
      <c r="B245" s="145" t="s">
        <v>1519</v>
      </c>
      <c r="C245" s="79" t="s">
        <v>1454</v>
      </c>
      <c r="D245" s="121"/>
      <c r="E245" s="146">
        <v>10000</v>
      </c>
      <c r="F245" s="146"/>
      <c r="G245" s="154">
        <v>0</v>
      </c>
      <c r="H245" s="154" t="e">
        <v>#DIV/0!</v>
      </c>
    </row>
    <row r="246" spans="2:8" ht="15" customHeight="1">
      <c r="B246" s="145" t="s">
        <v>1520</v>
      </c>
      <c r="C246" s="79" t="s">
        <v>1338</v>
      </c>
      <c r="D246" s="121"/>
      <c r="E246" s="146">
        <v>60000</v>
      </c>
      <c r="F246" s="146">
        <v>56774.79</v>
      </c>
      <c r="G246" s="154">
        <v>94.624650000000003</v>
      </c>
      <c r="H246" s="154" t="e">
        <v>#DIV/0!</v>
      </c>
    </row>
    <row r="247" spans="2:8" ht="15" customHeight="1">
      <c r="B247" s="145">
        <v>4124</v>
      </c>
      <c r="C247" s="79" t="s">
        <v>1571</v>
      </c>
      <c r="D247" s="121"/>
      <c r="E247" s="146">
        <v>1433900</v>
      </c>
      <c r="F247" s="146">
        <v>116875</v>
      </c>
      <c r="G247" s="154">
        <v>8.1508473394239491</v>
      </c>
      <c r="H247" s="154" t="e">
        <v>#DIV/0!</v>
      </c>
    </row>
    <row r="248" spans="2:8" ht="15" customHeight="1">
      <c r="B248" s="145" t="s">
        <v>1521</v>
      </c>
      <c r="C248" s="79" t="s">
        <v>1287</v>
      </c>
      <c r="D248" s="121"/>
      <c r="E248" s="146"/>
      <c r="F248" s="146">
        <v>338534.41</v>
      </c>
      <c r="G248" s="154" t="e">
        <v>#DIV/0!</v>
      </c>
      <c r="H248" s="154" t="e">
        <v>#DIV/0!</v>
      </c>
    </row>
    <row r="249" spans="2:8" ht="15" customHeight="1">
      <c r="B249" s="145" t="s">
        <v>1522</v>
      </c>
      <c r="C249" s="79" t="s">
        <v>1329</v>
      </c>
      <c r="D249" s="121"/>
      <c r="E249" s="146"/>
      <c r="F249" s="146"/>
      <c r="G249" s="154" t="e">
        <v>#DIV/0!</v>
      </c>
      <c r="H249" s="154" t="e">
        <v>#DIV/0!</v>
      </c>
    </row>
    <row r="250" spans="2:8" ht="15" customHeight="1">
      <c r="B250" s="145" t="s">
        <v>1523</v>
      </c>
      <c r="C250" s="79" t="s">
        <v>1339</v>
      </c>
      <c r="D250" s="121"/>
      <c r="E250" s="146"/>
      <c r="F250" s="146">
        <v>14650</v>
      </c>
      <c r="G250" s="154" t="e">
        <v>#DIV/0!</v>
      </c>
      <c r="H250" s="154" t="e">
        <v>#DIV/0!</v>
      </c>
    </row>
    <row r="251" spans="2:8" ht="15" customHeight="1">
      <c r="B251" s="145" t="s">
        <v>1524</v>
      </c>
      <c r="C251" s="79" t="s">
        <v>1340</v>
      </c>
      <c r="D251" s="121"/>
      <c r="E251" s="146"/>
      <c r="F251" s="146">
        <v>152379.93</v>
      </c>
      <c r="G251" s="154" t="e">
        <v>#DIV/0!</v>
      </c>
      <c r="H251" s="154" t="e">
        <v>#DIV/0!</v>
      </c>
    </row>
    <row r="252" spans="2:8" ht="15" customHeight="1">
      <c r="B252" s="145" t="s">
        <v>1525</v>
      </c>
      <c r="C252" s="79" t="s">
        <v>1489</v>
      </c>
      <c r="D252" s="121"/>
      <c r="E252" s="146"/>
      <c r="F252" s="146">
        <v>101222.31</v>
      </c>
      <c r="G252" s="154" t="e">
        <v>#DIV/0!</v>
      </c>
      <c r="H252" s="154" t="e">
        <v>#DIV/0!</v>
      </c>
    </row>
    <row r="253" spans="2:8" ht="15" customHeight="1">
      <c r="B253" s="145">
        <v>4227</v>
      </c>
      <c r="C253" s="79" t="s">
        <v>1288</v>
      </c>
      <c r="D253" s="121"/>
      <c r="E253" s="146"/>
      <c r="F253" s="146">
        <v>56073.13</v>
      </c>
      <c r="G253" s="154" t="e">
        <v>#DIV/0!</v>
      </c>
      <c r="H253" s="154" t="e">
        <v>#DIV/0!</v>
      </c>
    </row>
    <row r="254" spans="2:8" ht="15" customHeight="1">
      <c r="B254" s="145">
        <v>4241</v>
      </c>
      <c r="C254" s="79" t="s">
        <v>1331</v>
      </c>
      <c r="D254" s="121"/>
      <c r="E254" s="146"/>
      <c r="F254" s="146">
        <v>7084.01</v>
      </c>
      <c r="G254" s="154" t="e">
        <v>#DIV/0!</v>
      </c>
      <c r="H254" s="154" t="e">
        <v>#DIV/0!</v>
      </c>
    </row>
    <row r="255" spans="2:8" ht="15" customHeight="1">
      <c r="B255" s="145">
        <v>4262</v>
      </c>
      <c r="C255" s="79" t="s">
        <v>1470</v>
      </c>
      <c r="D255" s="121"/>
      <c r="E255" s="146"/>
      <c r="F255" s="146">
        <v>34290</v>
      </c>
      <c r="G255" s="154" t="e">
        <v>#DIV/0!</v>
      </c>
      <c r="H255" s="154" t="e">
        <v>#DIV/0!</v>
      </c>
    </row>
    <row r="256" spans="2:8" ht="15" customHeight="1">
      <c r="B256" s="145">
        <v>4263</v>
      </c>
      <c r="C256" s="79" t="s">
        <v>1542</v>
      </c>
      <c r="D256" s="121"/>
      <c r="E256" s="146"/>
      <c r="F256" s="146"/>
      <c r="G256" s="154" t="e">
        <v>#DIV/0!</v>
      </c>
      <c r="H256" s="154" t="e">
        <v>#DIV/0!</v>
      </c>
    </row>
    <row r="257" spans="2:8" ht="15" customHeight="1">
      <c r="B257" s="145" t="s">
        <v>1526</v>
      </c>
      <c r="C257" s="79" t="s">
        <v>1332</v>
      </c>
      <c r="D257" s="121"/>
      <c r="E257" s="146"/>
      <c r="F257" s="146"/>
      <c r="G257" s="154" t="e">
        <v>#DIV/0!</v>
      </c>
      <c r="H257" s="154" t="e">
        <v>#DIV/0!</v>
      </c>
    </row>
    <row r="258" spans="2:8" ht="15" customHeight="1">
      <c r="B258" s="145">
        <v>4521</v>
      </c>
      <c r="C258" s="79" t="s">
        <v>1490</v>
      </c>
      <c r="D258" s="121"/>
      <c r="E258" s="146"/>
      <c r="F258" s="146"/>
      <c r="G258" s="154" t="e">
        <v>#DIV/0!</v>
      </c>
      <c r="H258" s="154" t="e">
        <v>#DIV/0!</v>
      </c>
    </row>
    <row r="259" spans="2:8" ht="15" customHeight="1">
      <c r="B259" s="67"/>
      <c r="C259" s="67" t="s">
        <v>1262</v>
      </c>
      <c r="D259" s="72">
        <v>6811050.6799999997</v>
      </c>
      <c r="E259" s="72">
        <v>986100</v>
      </c>
      <c r="F259" s="72">
        <v>382339.61</v>
      </c>
      <c r="G259" s="149">
        <v>38.772904370753466</v>
      </c>
      <c r="H259" s="149">
        <v>5.6135187941370592</v>
      </c>
    </row>
    <row r="260" spans="2:8" ht="15" customHeight="1">
      <c r="B260" s="145">
        <v>3111</v>
      </c>
      <c r="C260" s="79" t="s">
        <v>1438</v>
      </c>
      <c r="D260" s="121">
        <v>1554501.78</v>
      </c>
      <c r="E260" s="172"/>
      <c r="F260" s="146">
        <v>120090.74</v>
      </c>
      <c r="G260" s="154"/>
      <c r="H260" s="154"/>
    </row>
    <row r="261" spans="2:8" ht="15" customHeight="1">
      <c r="B261" s="145">
        <v>3112</v>
      </c>
      <c r="C261" s="79" t="s">
        <v>1539</v>
      </c>
      <c r="D261" s="121">
        <v>18517.16</v>
      </c>
      <c r="E261" s="172"/>
      <c r="F261" s="146">
        <v>1046.8800000000001</v>
      </c>
      <c r="G261" s="154"/>
      <c r="H261" s="154"/>
    </row>
    <row r="262" spans="2:8" ht="15" customHeight="1">
      <c r="B262" s="145">
        <v>3132</v>
      </c>
      <c r="C262" s="79" t="s">
        <v>1388</v>
      </c>
      <c r="D262" s="121">
        <v>259293.76</v>
      </c>
      <c r="E262" s="172"/>
      <c r="F262" s="146">
        <v>19815</v>
      </c>
      <c r="G262" s="154"/>
      <c r="H262" s="154"/>
    </row>
    <row r="263" spans="2:8" ht="15" customHeight="1">
      <c r="B263" s="145">
        <v>3211</v>
      </c>
      <c r="C263" s="79" t="s">
        <v>1264</v>
      </c>
      <c r="D263" s="121">
        <v>200848.54</v>
      </c>
      <c r="E263" s="172"/>
      <c r="F263" s="146">
        <v>2202.56</v>
      </c>
      <c r="G263" s="154"/>
      <c r="H263" s="154"/>
    </row>
    <row r="264" spans="2:8" ht="15" customHeight="1">
      <c r="B264" s="145">
        <v>3213</v>
      </c>
      <c r="C264" s="79" t="s">
        <v>1266</v>
      </c>
      <c r="D264" s="121">
        <v>77706.649999999994</v>
      </c>
      <c r="E264" s="172"/>
      <c r="F264" s="146">
        <v>3892.65</v>
      </c>
      <c r="G264" s="154"/>
      <c r="H264" s="154"/>
    </row>
    <row r="265" spans="2:8" ht="15" customHeight="1">
      <c r="B265" s="145">
        <v>3221</v>
      </c>
      <c r="C265" s="79" t="s">
        <v>1267</v>
      </c>
      <c r="D265" s="121">
        <v>34917.72</v>
      </c>
      <c r="E265" s="172"/>
      <c r="F265" s="146">
        <v>20484.82</v>
      </c>
      <c r="G265" s="154"/>
      <c r="H265" s="154"/>
    </row>
    <row r="266" spans="2:8" ht="15" customHeight="1">
      <c r="B266" s="145">
        <v>3222</v>
      </c>
      <c r="C266" s="79" t="s">
        <v>1268</v>
      </c>
      <c r="D266" s="121">
        <v>6743</v>
      </c>
      <c r="E266" s="172"/>
      <c r="F266" s="146">
        <v>995</v>
      </c>
      <c r="G266" s="154"/>
      <c r="H266" s="154"/>
    </row>
    <row r="267" spans="2:8" ht="15" customHeight="1">
      <c r="B267" s="145">
        <v>3223</v>
      </c>
      <c r="C267" s="79" t="s">
        <v>1269</v>
      </c>
      <c r="D267" s="121">
        <v>34233.1</v>
      </c>
      <c r="E267" s="172"/>
      <c r="F267" s="146">
        <v>35162.79</v>
      </c>
      <c r="G267" s="154"/>
      <c r="H267" s="154"/>
    </row>
    <row r="268" spans="2:8" ht="15" customHeight="1">
      <c r="B268" s="145">
        <v>3224</v>
      </c>
      <c r="C268" s="79" t="s">
        <v>1659</v>
      </c>
      <c r="D268" s="121">
        <v>13604.37</v>
      </c>
      <c r="E268" s="172"/>
      <c r="F268" s="146">
        <v>2675.85</v>
      </c>
      <c r="G268" s="154"/>
      <c r="H268" s="154"/>
    </row>
    <row r="269" spans="2:8" ht="15" customHeight="1">
      <c r="B269" s="145">
        <v>3231</v>
      </c>
      <c r="C269" s="79" t="s">
        <v>1660</v>
      </c>
      <c r="D269" s="121">
        <v>10734.46</v>
      </c>
      <c r="E269" s="172"/>
      <c r="F269" s="146">
        <v>3084.06</v>
      </c>
      <c r="G269" s="154"/>
      <c r="H269" s="154"/>
    </row>
    <row r="270" spans="2:8" ht="15" customHeight="1">
      <c r="B270" s="145">
        <v>3232</v>
      </c>
      <c r="C270" s="79" t="s">
        <v>1661</v>
      </c>
      <c r="D270" s="121">
        <v>417832.28</v>
      </c>
      <c r="E270" s="172"/>
      <c r="F270" s="146">
        <v>31065.74</v>
      </c>
      <c r="G270" s="154"/>
      <c r="H270" s="154"/>
    </row>
    <row r="271" spans="2:8" ht="15" customHeight="1">
      <c r="B271" s="145">
        <v>3233</v>
      </c>
      <c r="C271" s="79" t="s">
        <v>1274</v>
      </c>
      <c r="D271" s="121">
        <v>116447.76</v>
      </c>
      <c r="E271" s="172"/>
      <c r="F271" s="146"/>
      <c r="G271" s="154"/>
      <c r="H271" s="154"/>
    </row>
    <row r="272" spans="2:8" ht="15" customHeight="1">
      <c r="B272" s="145">
        <v>3234</v>
      </c>
      <c r="C272" s="79" t="s">
        <v>1275</v>
      </c>
      <c r="D272" s="121">
        <v>34377.07</v>
      </c>
      <c r="E272" s="172"/>
      <c r="F272" s="146">
        <v>11367.24</v>
      </c>
      <c r="G272" s="154"/>
      <c r="H272" s="154"/>
    </row>
    <row r="273" spans="2:8" ht="15" customHeight="1">
      <c r="B273" s="145">
        <v>3235</v>
      </c>
      <c r="C273" s="79" t="s">
        <v>1276</v>
      </c>
      <c r="D273" s="121">
        <v>225740.42</v>
      </c>
      <c r="E273" s="172"/>
      <c r="F273" s="146">
        <v>9507.4699999999993</v>
      </c>
      <c r="G273" s="154"/>
      <c r="H273" s="154"/>
    </row>
    <row r="274" spans="2:8" ht="15" customHeight="1">
      <c r="B274" s="145">
        <v>3237</v>
      </c>
      <c r="C274" s="79" t="s">
        <v>1278</v>
      </c>
      <c r="D274" s="121">
        <v>309055.11</v>
      </c>
      <c r="E274" s="172"/>
      <c r="F274" s="146">
        <v>86816.6</v>
      </c>
      <c r="G274" s="154"/>
      <c r="H274" s="154"/>
    </row>
    <row r="275" spans="2:8" ht="15" customHeight="1">
      <c r="B275" s="145">
        <v>3238</v>
      </c>
      <c r="C275" s="79" t="s">
        <v>1279</v>
      </c>
      <c r="D275" s="121">
        <v>20607.86</v>
      </c>
      <c r="E275" s="172"/>
      <c r="F275" s="146">
        <v>9851.7199999999993</v>
      </c>
      <c r="G275" s="154"/>
      <c r="H275" s="154"/>
    </row>
    <row r="276" spans="2:8" ht="15" customHeight="1">
      <c r="B276" s="145">
        <v>3239</v>
      </c>
      <c r="C276" s="79" t="s">
        <v>1280</v>
      </c>
      <c r="D276" s="121">
        <v>115152.44</v>
      </c>
      <c r="E276" s="172"/>
      <c r="F276" s="146">
        <v>3831.25</v>
      </c>
      <c r="G276" s="154"/>
      <c r="H276" s="154"/>
    </row>
    <row r="277" spans="2:8" ht="15" customHeight="1">
      <c r="B277" s="145">
        <v>3241</v>
      </c>
      <c r="C277" s="79" t="s">
        <v>1474</v>
      </c>
      <c r="D277" s="121">
        <v>2212.91</v>
      </c>
      <c r="E277" s="172"/>
      <c r="F277" s="146"/>
      <c r="G277" s="154"/>
      <c r="H277" s="154"/>
    </row>
    <row r="278" spans="2:8" ht="15" customHeight="1">
      <c r="B278" s="145">
        <v>3292</v>
      </c>
      <c r="C278" s="79" t="s">
        <v>1281</v>
      </c>
      <c r="D278" s="121">
        <v>827.6</v>
      </c>
      <c r="E278" s="172"/>
      <c r="F278" s="146"/>
      <c r="G278" s="154"/>
      <c r="H278" s="154"/>
    </row>
    <row r="279" spans="2:8" ht="15" customHeight="1">
      <c r="B279" s="145">
        <v>3293</v>
      </c>
      <c r="C279" s="79" t="s">
        <v>1322</v>
      </c>
      <c r="D279" s="121">
        <v>20527.07</v>
      </c>
      <c r="E279" s="172"/>
      <c r="F279" s="146">
        <v>3420</v>
      </c>
      <c r="G279" s="154"/>
      <c r="H279" s="154"/>
    </row>
    <row r="280" spans="2:8" ht="15" customHeight="1">
      <c r="B280" s="145">
        <v>3294</v>
      </c>
      <c r="C280" s="79" t="s">
        <v>1283</v>
      </c>
      <c r="D280" s="121">
        <v>2136.8000000000002</v>
      </c>
      <c r="E280" s="172"/>
      <c r="F280" s="146">
        <v>2500</v>
      </c>
      <c r="G280" s="154"/>
      <c r="H280" s="154"/>
    </row>
    <row r="281" spans="2:8" ht="15" customHeight="1">
      <c r="B281" s="145">
        <v>3295</v>
      </c>
      <c r="C281" s="79" t="s">
        <v>1284</v>
      </c>
      <c r="D281" s="121">
        <v>655</v>
      </c>
      <c r="E281" s="172"/>
      <c r="F281" s="146"/>
      <c r="G281" s="154"/>
      <c r="H281" s="154"/>
    </row>
    <row r="282" spans="2:8" ht="15" customHeight="1">
      <c r="B282" s="145">
        <v>3299</v>
      </c>
      <c r="C282" s="79" t="s">
        <v>1552</v>
      </c>
      <c r="D282" s="121">
        <v>34957.68</v>
      </c>
      <c r="E282" s="172"/>
      <c r="F282" s="146">
        <v>967.51</v>
      </c>
      <c r="G282" s="154"/>
      <c r="H282" s="154"/>
    </row>
    <row r="283" spans="2:8" ht="15" customHeight="1">
      <c r="B283" s="145">
        <v>3431</v>
      </c>
      <c r="C283" s="79" t="s">
        <v>1286</v>
      </c>
      <c r="D283" s="121">
        <v>4410.6000000000004</v>
      </c>
      <c r="E283" s="172"/>
      <c r="F283" s="146"/>
      <c r="G283" s="154"/>
      <c r="H283" s="154"/>
    </row>
    <row r="284" spans="2:8" ht="15" customHeight="1">
      <c r="B284" s="145">
        <v>3432</v>
      </c>
      <c r="C284" s="79" t="s">
        <v>1324</v>
      </c>
      <c r="D284" s="121">
        <v>1110</v>
      </c>
      <c r="E284" s="172"/>
      <c r="F284" s="146"/>
      <c r="G284" s="154"/>
      <c r="H284" s="154"/>
    </row>
    <row r="285" spans="2:8" ht="15" customHeight="1">
      <c r="B285" s="145">
        <v>3691</v>
      </c>
      <c r="C285" s="79" t="s">
        <v>1326</v>
      </c>
      <c r="D285" s="121"/>
      <c r="E285" s="172"/>
      <c r="F285" s="146"/>
      <c r="G285" s="154"/>
      <c r="H285" s="154"/>
    </row>
    <row r="286" spans="2:8" ht="15" customHeight="1">
      <c r="B286" s="145">
        <v>3721</v>
      </c>
      <c r="C286" s="79" t="s">
        <v>1676</v>
      </c>
      <c r="D286" s="121">
        <v>18850</v>
      </c>
      <c r="E286" s="172"/>
      <c r="F286" s="146"/>
      <c r="G286" s="154"/>
      <c r="H286" s="154"/>
    </row>
    <row r="287" spans="2:8" ht="15" hidden="1" customHeight="1">
      <c r="B287" s="145">
        <v>3722</v>
      </c>
      <c r="C287" s="79"/>
      <c r="D287" s="121"/>
      <c r="E287" s="172"/>
      <c r="F287" s="146"/>
      <c r="G287" s="154"/>
      <c r="H287" s="154"/>
    </row>
    <row r="288" spans="2:8" ht="15" customHeight="1">
      <c r="B288" s="145">
        <v>3812</v>
      </c>
      <c r="C288" s="79" t="s">
        <v>1454</v>
      </c>
      <c r="D288" s="121">
        <v>26937.84</v>
      </c>
      <c r="E288" s="172"/>
      <c r="F288" s="146"/>
      <c r="G288" s="154"/>
      <c r="H288" s="154"/>
    </row>
    <row r="289" spans="2:8" ht="15" customHeight="1">
      <c r="B289" s="145">
        <v>4123</v>
      </c>
      <c r="C289" s="79" t="s">
        <v>1338</v>
      </c>
      <c r="D289" s="121">
        <v>10676.69</v>
      </c>
      <c r="E289" s="172"/>
      <c r="F289" s="146"/>
      <c r="G289" s="154"/>
      <c r="H289" s="154"/>
    </row>
    <row r="290" spans="2:8" ht="15" customHeight="1">
      <c r="B290" s="145">
        <v>4124</v>
      </c>
      <c r="C290" s="79" t="s">
        <v>1571</v>
      </c>
      <c r="D290" s="121">
        <v>132500</v>
      </c>
      <c r="E290" s="146">
        <v>166100</v>
      </c>
      <c r="F290" s="146"/>
      <c r="G290" s="154"/>
      <c r="H290" s="154"/>
    </row>
    <row r="291" spans="2:8" ht="15" customHeight="1">
      <c r="B291" s="145" t="s">
        <v>1521</v>
      </c>
      <c r="C291" s="79" t="s">
        <v>1287</v>
      </c>
      <c r="D291" s="121">
        <v>743438.61</v>
      </c>
      <c r="E291" s="146">
        <v>400000</v>
      </c>
      <c r="F291" s="146"/>
      <c r="G291" s="154">
        <v>0</v>
      </c>
      <c r="H291" s="154">
        <v>0</v>
      </c>
    </row>
    <row r="292" spans="2:8" ht="15" customHeight="1">
      <c r="B292" s="145" t="s">
        <v>1522</v>
      </c>
      <c r="C292" s="79" t="s">
        <v>1329</v>
      </c>
      <c r="D292" s="121">
        <v>4209.25</v>
      </c>
      <c r="E292" s="146"/>
      <c r="F292" s="146"/>
      <c r="G292" s="154" t="e">
        <v>#DIV/0!</v>
      </c>
      <c r="H292" s="154">
        <v>0</v>
      </c>
    </row>
    <row r="293" spans="2:8" ht="15" customHeight="1">
      <c r="B293" s="145" t="s">
        <v>1523</v>
      </c>
      <c r="C293" s="79" t="s">
        <v>1339</v>
      </c>
      <c r="D293" s="121">
        <v>236783.75</v>
      </c>
      <c r="E293" s="146">
        <v>30000</v>
      </c>
      <c r="F293" s="146"/>
      <c r="G293" s="154">
        <v>0</v>
      </c>
      <c r="H293" s="154">
        <v>0</v>
      </c>
    </row>
    <row r="294" spans="2:8" ht="15" customHeight="1">
      <c r="B294" s="145" t="s">
        <v>1524</v>
      </c>
      <c r="C294" s="79" t="s">
        <v>1340</v>
      </c>
      <c r="D294" s="121">
        <v>467143.29</v>
      </c>
      <c r="E294" s="146"/>
      <c r="F294" s="146"/>
      <c r="G294" s="154" t="e">
        <v>#DIV/0!</v>
      </c>
      <c r="H294" s="154">
        <v>0</v>
      </c>
    </row>
    <row r="295" spans="2:8" ht="15" customHeight="1">
      <c r="B295" s="145" t="s">
        <v>1525</v>
      </c>
      <c r="C295" s="79" t="s">
        <v>1489</v>
      </c>
      <c r="D295" s="121">
        <v>12669.53</v>
      </c>
      <c r="E295" s="146">
        <v>150000</v>
      </c>
      <c r="F295" s="146"/>
      <c r="G295" s="154">
        <v>0</v>
      </c>
      <c r="H295" s="154">
        <v>0</v>
      </c>
    </row>
    <row r="296" spans="2:8" ht="15" customHeight="1">
      <c r="B296" s="145">
        <v>4227</v>
      </c>
      <c r="C296" s="79" t="s">
        <v>1288</v>
      </c>
      <c r="D296" s="121">
        <v>131118.75</v>
      </c>
      <c r="E296" s="146">
        <v>180000</v>
      </c>
      <c r="F296" s="146"/>
      <c r="G296" s="154">
        <v>0</v>
      </c>
      <c r="H296" s="154">
        <v>0</v>
      </c>
    </row>
    <row r="297" spans="2:8" ht="15" customHeight="1">
      <c r="B297" s="145">
        <v>4241</v>
      </c>
      <c r="C297" s="79" t="s">
        <v>1331</v>
      </c>
      <c r="D297" s="121">
        <v>56133.56</v>
      </c>
      <c r="E297" s="146">
        <v>60000</v>
      </c>
      <c r="F297" s="146">
        <v>13561.73</v>
      </c>
      <c r="G297" s="154">
        <v>22.602883333333331</v>
      </c>
      <c r="H297" s="154">
        <v>24.159753986741624</v>
      </c>
    </row>
    <row r="298" spans="2:8" ht="15" customHeight="1">
      <c r="B298" s="145">
        <v>4262</v>
      </c>
      <c r="C298" s="79" t="s">
        <v>1470</v>
      </c>
      <c r="D298" s="121"/>
      <c r="E298" s="146"/>
      <c r="F298" s="146"/>
      <c r="G298" s="154" t="e">
        <v>#DIV/0!</v>
      </c>
      <c r="H298" s="154" t="e">
        <v>#DIV/0!</v>
      </c>
    </row>
    <row r="299" spans="2:8" ht="15" customHeight="1">
      <c r="B299" s="145">
        <v>4263</v>
      </c>
      <c r="C299" s="79" t="s">
        <v>1542</v>
      </c>
      <c r="D299" s="121">
        <v>87750</v>
      </c>
      <c r="E299" s="146"/>
      <c r="F299" s="146"/>
      <c r="G299" s="154" t="e">
        <v>#DIV/0!</v>
      </c>
      <c r="H299" s="154">
        <v>0</v>
      </c>
    </row>
    <row r="300" spans="2:8" ht="15" customHeight="1">
      <c r="B300" s="145" t="s">
        <v>1526</v>
      </c>
      <c r="C300" s="79" t="s">
        <v>1332</v>
      </c>
      <c r="D300" s="121"/>
      <c r="E300" s="146"/>
      <c r="F300" s="146"/>
      <c r="G300" s="154" t="e">
        <v>#DIV/0!</v>
      </c>
      <c r="H300" s="154" t="e">
        <v>#DIV/0!</v>
      </c>
    </row>
    <row r="301" spans="2:8" ht="15" customHeight="1">
      <c r="B301" s="145">
        <v>4521</v>
      </c>
      <c r="C301" s="79" t="s">
        <v>1490</v>
      </c>
      <c r="D301" s="121">
        <v>1365688.27</v>
      </c>
      <c r="E301" s="146"/>
      <c r="F301" s="146"/>
      <c r="G301" s="154" t="e">
        <v>#DIV/0!</v>
      </c>
      <c r="H301" s="154">
        <v>0</v>
      </c>
    </row>
    <row r="302" spans="2:8" ht="15" customHeight="1">
      <c r="B302" s="74"/>
      <c r="C302" s="74" t="s">
        <v>1493</v>
      </c>
      <c r="D302" s="98">
        <v>366660.66000000003</v>
      </c>
      <c r="E302" s="98">
        <v>167000</v>
      </c>
      <c r="F302" s="91">
        <v>129095.7</v>
      </c>
      <c r="G302" s="91">
        <v>77.302814371257483</v>
      </c>
      <c r="H302" s="91">
        <v>35.208494960981085</v>
      </c>
    </row>
    <row r="303" spans="2:8" ht="15" customHeight="1">
      <c r="B303" s="67"/>
      <c r="C303" s="67" t="s">
        <v>1262</v>
      </c>
      <c r="D303" s="72">
        <v>366660.66000000003</v>
      </c>
      <c r="E303" s="72">
        <v>167000</v>
      </c>
      <c r="F303" s="149">
        <v>129095.7</v>
      </c>
      <c r="G303" s="149">
        <v>77.302814371257483</v>
      </c>
      <c r="H303" s="149">
        <v>35.208494960981085</v>
      </c>
    </row>
    <row r="304" spans="2:8" ht="15" customHeight="1">
      <c r="B304" s="80" t="s">
        <v>1494</v>
      </c>
      <c r="C304" s="79" t="s">
        <v>1438</v>
      </c>
      <c r="D304" s="121">
        <v>229266.87</v>
      </c>
      <c r="E304" s="146">
        <v>100000</v>
      </c>
      <c r="F304" s="146">
        <v>73928.259999999995</v>
      </c>
      <c r="G304" s="154">
        <v>73.928259999999995</v>
      </c>
      <c r="H304" s="154">
        <v>32.245504987266585</v>
      </c>
    </row>
    <row r="305" spans="1:8" ht="15" customHeight="1">
      <c r="B305" s="80" t="s">
        <v>1495</v>
      </c>
      <c r="C305" s="79" t="s">
        <v>1388</v>
      </c>
      <c r="D305" s="121">
        <v>37805.58</v>
      </c>
      <c r="E305" s="146">
        <v>16000</v>
      </c>
      <c r="F305" s="146">
        <v>12198.16</v>
      </c>
      <c r="G305" s="154">
        <v>76.238500000000002</v>
      </c>
      <c r="H305" s="154">
        <v>32.265501547655134</v>
      </c>
    </row>
    <row r="306" spans="1:8" ht="15" customHeight="1">
      <c r="B306" s="80" t="s">
        <v>1496</v>
      </c>
      <c r="C306" s="79" t="s">
        <v>1540</v>
      </c>
      <c r="D306" s="121">
        <v>39.89</v>
      </c>
      <c r="E306" s="146"/>
      <c r="F306" s="146"/>
      <c r="G306" s="154" t="e">
        <v>#DIV/0!</v>
      </c>
      <c r="H306" s="154">
        <v>0</v>
      </c>
    </row>
    <row r="307" spans="1:8" ht="15" customHeight="1">
      <c r="B307" s="80" t="s">
        <v>1497</v>
      </c>
      <c r="C307" s="79" t="s">
        <v>1266</v>
      </c>
      <c r="D307" s="121">
        <v>3000</v>
      </c>
      <c r="E307" s="146"/>
      <c r="F307" s="146"/>
      <c r="G307" s="154" t="e">
        <v>#DIV/0!</v>
      </c>
      <c r="H307" s="154">
        <v>0</v>
      </c>
    </row>
    <row r="308" spans="1:8" ht="15" customHeight="1">
      <c r="B308" s="80" t="s">
        <v>1498</v>
      </c>
      <c r="C308" s="79" t="s">
        <v>1278</v>
      </c>
      <c r="D308" s="121">
        <v>94897.57</v>
      </c>
      <c r="E308" s="146">
        <v>50000</v>
      </c>
      <c r="F308" s="146">
        <v>42658.84</v>
      </c>
      <c r="G308" s="154">
        <v>85.317679999999996</v>
      </c>
      <c r="H308" s="154">
        <v>44.95251037513394</v>
      </c>
    </row>
    <row r="309" spans="1:8" ht="15" customHeight="1">
      <c r="B309" s="134">
        <v>3239</v>
      </c>
      <c r="C309" s="79" t="s">
        <v>1280</v>
      </c>
      <c r="D309" s="121"/>
      <c r="E309" s="146"/>
      <c r="F309" s="146">
        <v>310.44</v>
      </c>
      <c r="G309" s="154"/>
      <c r="H309" s="154"/>
    </row>
    <row r="310" spans="1:8" ht="15" customHeight="1">
      <c r="A310" s="156"/>
      <c r="B310" s="134">
        <v>3299</v>
      </c>
      <c r="C310" s="79" t="s">
        <v>1285</v>
      </c>
      <c r="D310" s="121"/>
      <c r="E310" s="146">
        <v>1000</v>
      </c>
      <c r="F310" s="146"/>
      <c r="G310" s="154">
        <v>0</v>
      </c>
      <c r="H310" s="154" t="e">
        <v>#DIV/0!</v>
      </c>
    </row>
    <row r="311" spans="1:8" ht="15" customHeight="1">
      <c r="B311" s="80" t="s">
        <v>1499</v>
      </c>
      <c r="C311" s="79" t="s">
        <v>1474</v>
      </c>
      <c r="D311" s="121">
        <v>1650.75</v>
      </c>
      <c r="E311" s="146"/>
      <c r="F311" s="146"/>
      <c r="G311" s="154" t="e">
        <v>#DIV/0!</v>
      </c>
      <c r="H311" s="154">
        <v>0</v>
      </c>
    </row>
    <row r="312" spans="1:8" ht="15" customHeight="1">
      <c r="B312" s="80" t="s">
        <v>1500</v>
      </c>
      <c r="C312" s="79" t="s">
        <v>1324</v>
      </c>
      <c r="D312" s="121"/>
      <c r="E312" s="146"/>
      <c r="F312" s="146"/>
      <c r="G312" s="154" t="e">
        <v>#DIV/0!</v>
      </c>
      <c r="H312" s="154" t="e">
        <v>#DIV/0!</v>
      </c>
    </row>
    <row r="313" spans="1:8" ht="15" customHeight="1">
      <c r="B313" s="74"/>
      <c r="C313" s="74" t="s">
        <v>1529</v>
      </c>
      <c r="D313" s="98">
        <v>1536227.04</v>
      </c>
      <c r="E313" s="98">
        <v>1092500</v>
      </c>
      <c r="F313" s="91">
        <v>1432253.93</v>
      </c>
      <c r="G313" s="91">
        <v>131.09875789473685</v>
      </c>
      <c r="H313" s="91">
        <v>93.231917724869618</v>
      </c>
    </row>
    <row r="314" spans="1:8" ht="15" customHeight="1">
      <c r="B314" s="67"/>
      <c r="C314" s="67" t="s">
        <v>1263</v>
      </c>
      <c r="D314" s="72">
        <v>1536227.04</v>
      </c>
      <c r="E314" s="72">
        <v>1092500</v>
      </c>
      <c r="F314" s="72">
        <v>1432253.93</v>
      </c>
      <c r="G314" s="149">
        <v>131.09875789473685</v>
      </c>
      <c r="H314" s="149">
        <v>93.231917724869618</v>
      </c>
    </row>
    <row r="315" spans="1:8" ht="15" customHeight="1">
      <c r="B315" s="80" t="s">
        <v>1494</v>
      </c>
      <c r="C315" s="79" t="s">
        <v>1438</v>
      </c>
      <c r="D315" s="121">
        <v>891781.79</v>
      </c>
      <c r="E315" s="146">
        <v>600000</v>
      </c>
      <c r="F315" s="146">
        <v>867462.5</v>
      </c>
      <c r="G315" s="154">
        <v>144.57708333333332</v>
      </c>
      <c r="H315" s="154">
        <v>97.272955080188396</v>
      </c>
    </row>
    <row r="316" spans="1:8" ht="15" customHeight="1">
      <c r="A316" s="156"/>
      <c r="B316" s="134">
        <v>3121</v>
      </c>
      <c r="C316" s="79" t="s">
        <v>1318</v>
      </c>
      <c r="D316" s="121"/>
      <c r="E316" s="146">
        <v>5000</v>
      </c>
      <c r="F316" s="146">
        <v>5080</v>
      </c>
      <c r="G316" s="154"/>
      <c r="H316" s="154"/>
    </row>
    <row r="317" spans="1:8" ht="15" customHeight="1">
      <c r="B317" s="80" t="s">
        <v>1495</v>
      </c>
      <c r="C317" s="79" t="s">
        <v>1388</v>
      </c>
      <c r="D317" s="121">
        <v>146335.85</v>
      </c>
      <c r="E317" s="146">
        <v>75000</v>
      </c>
      <c r="F317" s="146">
        <v>143131.32999999999</v>
      </c>
      <c r="G317" s="154">
        <v>190.84177333333332</v>
      </c>
      <c r="H317" s="154">
        <v>97.810160668079618</v>
      </c>
    </row>
    <row r="318" spans="1:8" ht="15" customHeight="1">
      <c r="B318" s="80" t="s">
        <v>1496</v>
      </c>
      <c r="C318" s="79" t="s">
        <v>1540</v>
      </c>
      <c r="D318" s="121">
        <v>1373.82</v>
      </c>
      <c r="E318" s="146"/>
      <c r="F318" s="146"/>
      <c r="G318" s="154" t="e">
        <v>#DIV/0!</v>
      </c>
      <c r="H318" s="154">
        <v>0</v>
      </c>
    </row>
    <row r="319" spans="1:8" ht="15" customHeight="1">
      <c r="B319" s="80" t="s">
        <v>1527</v>
      </c>
      <c r="C319" s="79" t="s">
        <v>1264</v>
      </c>
      <c r="D319" s="121">
        <v>29438.94</v>
      </c>
      <c r="E319" s="146">
        <v>8000</v>
      </c>
      <c r="F319" s="146">
        <v>4224</v>
      </c>
      <c r="G319" s="154">
        <v>52.800000000000004</v>
      </c>
      <c r="H319" s="154">
        <v>14.348342705274037</v>
      </c>
    </row>
    <row r="320" spans="1:8" ht="15" customHeight="1">
      <c r="B320" s="134">
        <v>3212</v>
      </c>
      <c r="C320" s="79" t="s">
        <v>1265</v>
      </c>
      <c r="D320" s="121"/>
      <c r="E320" s="146">
        <v>7000</v>
      </c>
      <c r="F320" s="146">
        <v>7136.74</v>
      </c>
      <c r="G320" s="154">
        <v>101.95342857142857</v>
      </c>
      <c r="H320" s="154" t="e">
        <v>#DIV/0!</v>
      </c>
    </row>
    <row r="321" spans="2:8" ht="15" customHeight="1">
      <c r="B321" s="80" t="s">
        <v>1497</v>
      </c>
      <c r="C321" s="79" t="s">
        <v>1266</v>
      </c>
      <c r="D321" s="121">
        <v>20311.25</v>
      </c>
      <c r="E321" s="146"/>
      <c r="F321" s="146"/>
      <c r="G321" s="154" t="e">
        <v>#DIV/0!</v>
      </c>
      <c r="H321" s="154">
        <v>0</v>
      </c>
    </row>
    <row r="322" spans="2:8" ht="15" customHeight="1">
      <c r="B322" s="80" t="s">
        <v>1503</v>
      </c>
      <c r="C322" s="79" t="s">
        <v>1267</v>
      </c>
      <c r="D322" s="121">
        <v>3425.55</v>
      </c>
      <c r="E322" s="146">
        <v>1500</v>
      </c>
      <c r="F322" s="146">
        <v>509.16</v>
      </c>
      <c r="G322" s="154">
        <v>33.944000000000003</v>
      </c>
      <c r="H322" s="154">
        <v>14.863598546218856</v>
      </c>
    </row>
    <row r="323" spans="2:8" ht="15" customHeight="1">
      <c r="B323" s="134">
        <v>3222</v>
      </c>
      <c r="C323" s="79" t="s">
        <v>1268</v>
      </c>
      <c r="D323" s="121">
        <v>477.6</v>
      </c>
      <c r="E323" s="146">
        <v>5000</v>
      </c>
      <c r="F323" s="146">
        <v>1351.82</v>
      </c>
      <c r="G323" s="154">
        <v>27.0364</v>
      </c>
      <c r="H323" s="154">
        <v>283.04438860971521</v>
      </c>
    </row>
    <row r="324" spans="2:8" ht="15" customHeight="1">
      <c r="B324" s="134">
        <v>3223</v>
      </c>
      <c r="C324" s="79" t="s">
        <v>1269</v>
      </c>
      <c r="D324" s="121">
        <v>602.53</v>
      </c>
      <c r="E324" s="146">
        <v>1000</v>
      </c>
      <c r="F324" s="146">
        <v>719.74</v>
      </c>
      <c r="G324" s="154">
        <v>71.974000000000004</v>
      </c>
      <c r="H324" s="154">
        <v>119.45297329593546</v>
      </c>
    </row>
    <row r="325" spans="2:8" ht="15" customHeight="1">
      <c r="B325" s="134">
        <v>3224</v>
      </c>
      <c r="C325" s="79" t="s">
        <v>1472</v>
      </c>
      <c r="D325" s="121"/>
      <c r="E325" s="146">
        <v>2000</v>
      </c>
      <c r="F325" s="146">
        <v>825</v>
      </c>
      <c r="G325" s="154">
        <v>41.25</v>
      </c>
      <c r="H325" s="154" t="e">
        <v>#DIV/0!</v>
      </c>
    </row>
    <row r="326" spans="2:8" ht="15" customHeight="1">
      <c r="B326" s="134">
        <v>3227</v>
      </c>
      <c r="C326" s="79" t="s">
        <v>1541</v>
      </c>
      <c r="D326" s="121">
        <v>120</v>
      </c>
      <c r="E326" s="146"/>
      <c r="F326" s="146"/>
      <c r="G326" s="154" t="e">
        <v>#DIV/0!</v>
      </c>
      <c r="H326" s="154">
        <v>0</v>
      </c>
    </row>
    <row r="327" spans="2:8" ht="15" customHeight="1">
      <c r="B327" s="134">
        <v>3231</v>
      </c>
      <c r="C327" s="79" t="s">
        <v>1272</v>
      </c>
      <c r="D327" s="121">
        <v>3086.75</v>
      </c>
      <c r="E327" s="146"/>
      <c r="F327" s="146"/>
      <c r="G327" s="154" t="e">
        <v>#DIV/0!</v>
      </c>
      <c r="H327" s="154">
        <v>0</v>
      </c>
    </row>
    <row r="328" spans="2:8" ht="15" customHeight="1">
      <c r="B328" s="80" t="s">
        <v>1510</v>
      </c>
      <c r="C328" s="79" t="s">
        <v>1276</v>
      </c>
      <c r="D328" s="121">
        <v>36000</v>
      </c>
      <c r="E328" s="146">
        <v>100000</v>
      </c>
      <c r="F328" s="146">
        <v>110062.5</v>
      </c>
      <c r="G328" s="154">
        <v>110.0625</v>
      </c>
      <c r="H328" s="154">
        <v>305.72916666666663</v>
      </c>
    </row>
    <row r="329" spans="2:8" ht="15" customHeight="1">
      <c r="B329" s="80" t="s">
        <v>1498</v>
      </c>
      <c r="C329" s="79" t="s">
        <v>1278</v>
      </c>
      <c r="D329" s="121">
        <v>297135.73</v>
      </c>
      <c r="E329" s="146">
        <v>220000</v>
      </c>
      <c r="F329" s="146">
        <v>235552.44</v>
      </c>
      <c r="G329" s="154">
        <v>107.06929090909092</v>
      </c>
      <c r="H329" s="154">
        <v>79.274357210423673</v>
      </c>
    </row>
    <row r="330" spans="2:8" ht="15" customHeight="1">
      <c r="B330" s="80" t="s">
        <v>1514</v>
      </c>
      <c r="C330" s="79" t="s">
        <v>1322</v>
      </c>
      <c r="D330" s="121">
        <v>71694.7</v>
      </c>
      <c r="E330" s="146">
        <v>30000</v>
      </c>
      <c r="F330" s="146">
        <v>38909.97</v>
      </c>
      <c r="G330" s="154">
        <v>129.69990000000001</v>
      </c>
      <c r="H330" s="154">
        <v>54.271752305261067</v>
      </c>
    </row>
    <row r="331" spans="2:8" ht="15" customHeight="1">
      <c r="B331" s="80" t="s">
        <v>1515</v>
      </c>
      <c r="C331" s="79" t="s">
        <v>1284</v>
      </c>
      <c r="D331" s="121">
        <v>21575</v>
      </c>
      <c r="E331" s="146">
        <v>25000</v>
      </c>
      <c r="F331" s="146">
        <v>8042.5</v>
      </c>
      <c r="G331" s="154">
        <v>32.17</v>
      </c>
      <c r="H331" s="154">
        <v>37.276940903823871</v>
      </c>
    </row>
    <row r="332" spans="2:8" ht="15" customHeight="1">
      <c r="B332" s="80" t="s">
        <v>1516</v>
      </c>
      <c r="C332" s="79" t="s">
        <v>1285</v>
      </c>
      <c r="D332" s="121"/>
      <c r="E332" s="146">
        <v>1000</v>
      </c>
      <c r="F332" s="146">
        <v>450</v>
      </c>
      <c r="G332" s="154">
        <v>45</v>
      </c>
      <c r="H332" s="154" t="e">
        <v>#DIV/0!</v>
      </c>
    </row>
    <row r="333" spans="2:8" ht="15" customHeight="1">
      <c r="B333" s="80" t="s">
        <v>1517</v>
      </c>
      <c r="C333" s="79" t="s">
        <v>1286</v>
      </c>
      <c r="D333" s="121">
        <v>11485.16</v>
      </c>
      <c r="E333" s="146">
        <v>11000</v>
      </c>
      <c r="F333" s="146">
        <v>8084.98</v>
      </c>
      <c r="G333" s="154">
        <v>73.499818181818171</v>
      </c>
      <c r="H333" s="154">
        <v>70.395014087744528</v>
      </c>
    </row>
    <row r="334" spans="2:8" ht="15" customHeight="1">
      <c r="B334" s="80" t="s">
        <v>1500</v>
      </c>
      <c r="C334" s="79" t="s">
        <v>1324</v>
      </c>
      <c r="D334" s="121">
        <v>1382.37</v>
      </c>
      <c r="E334" s="146"/>
      <c r="F334" s="146"/>
      <c r="G334" s="154" t="e">
        <v>#DIV/0!</v>
      </c>
      <c r="H334" s="154">
        <v>0</v>
      </c>
    </row>
    <row r="335" spans="2:8" ht="15" customHeight="1">
      <c r="B335" s="134">
        <v>4221</v>
      </c>
      <c r="C335" s="79" t="s">
        <v>1287</v>
      </c>
      <c r="D335" s="121"/>
      <c r="E335" s="146">
        <v>1000</v>
      </c>
      <c r="F335" s="146">
        <v>711.25</v>
      </c>
      <c r="G335" s="154"/>
      <c r="H335" s="154"/>
    </row>
    <row r="336" spans="2:8" ht="15" customHeight="1">
      <c r="B336" s="74"/>
      <c r="C336" s="74" t="s">
        <v>1531</v>
      </c>
      <c r="D336" s="98">
        <v>2541952.9500000002</v>
      </c>
      <c r="E336" s="98">
        <v>2039500</v>
      </c>
      <c r="F336" s="98">
        <v>1891069.0699999998</v>
      </c>
      <c r="G336" s="91">
        <v>92.722190242706532</v>
      </c>
      <c r="H336" s="91">
        <v>74.394338022660861</v>
      </c>
    </row>
    <row r="337" spans="2:8" ht="15" customHeight="1">
      <c r="B337" s="67"/>
      <c r="C337" s="67" t="s">
        <v>1263</v>
      </c>
      <c r="D337" s="72">
        <v>2541952.9500000002</v>
      </c>
      <c r="E337" s="72">
        <v>2039500</v>
      </c>
      <c r="F337" s="72">
        <v>1891069.0699999998</v>
      </c>
      <c r="G337" s="149">
        <v>92.722190242706532</v>
      </c>
      <c r="H337" s="149">
        <v>74.394338022660861</v>
      </c>
    </row>
    <row r="338" spans="2:8" ht="15" customHeight="1">
      <c r="B338" s="134" t="s">
        <v>1494</v>
      </c>
      <c r="C338" s="79" t="s">
        <v>1438</v>
      </c>
      <c r="D338" s="121">
        <v>52414.62</v>
      </c>
      <c r="E338" s="146">
        <v>70000</v>
      </c>
      <c r="F338" s="146">
        <v>61026.51</v>
      </c>
      <c r="G338" s="154">
        <v>87.180728571428574</v>
      </c>
      <c r="H338" s="154">
        <v>116.43032039534008</v>
      </c>
    </row>
    <row r="339" spans="2:8" ht="15" customHeight="1">
      <c r="B339" s="134">
        <v>3113</v>
      </c>
      <c r="C339" s="79" t="s">
        <v>1573</v>
      </c>
      <c r="D339" s="121"/>
      <c r="E339" s="146"/>
      <c r="F339" s="146"/>
      <c r="G339" s="154" t="e">
        <v>#DIV/0!</v>
      </c>
      <c r="H339" s="154" t="e">
        <v>#DIV/0!</v>
      </c>
    </row>
    <row r="340" spans="2:8" ht="15" customHeight="1">
      <c r="B340" s="134" t="s">
        <v>1495</v>
      </c>
      <c r="C340" s="79" t="s">
        <v>1388</v>
      </c>
      <c r="D340" s="121">
        <v>8648.44</v>
      </c>
      <c r="E340" s="146">
        <v>11500</v>
      </c>
      <c r="F340" s="146">
        <v>10069.370000000001</v>
      </c>
      <c r="G340" s="154">
        <v>87.559739130434792</v>
      </c>
      <c r="H340" s="154">
        <v>116.42989949632536</v>
      </c>
    </row>
    <row r="341" spans="2:8" ht="15" customHeight="1">
      <c r="B341" s="134">
        <v>3133</v>
      </c>
      <c r="C341" s="79" t="s">
        <v>1540</v>
      </c>
      <c r="D341" s="121"/>
      <c r="E341" s="146"/>
      <c r="F341" s="146"/>
      <c r="G341" s="154" t="e">
        <v>#DIV/0!</v>
      </c>
      <c r="H341" s="154"/>
    </row>
    <row r="342" spans="2:8" ht="15" customHeight="1">
      <c r="B342" s="134" t="s">
        <v>1527</v>
      </c>
      <c r="C342" s="79" t="s">
        <v>1264</v>
      </c>
      <c r="D342" s="121">
        <v>103137.88</v>
      </c>
      <c r="E342" s="146">
        <v>40000</v>
      </c>
      <c r="F342" s="146">
        <v>21550.05</v>
      </c>
      <c r="G342" s="154">
        <v>53.875125000000004</v>
      </c>
      <c r="H342" s="154">
        <v>20.894408533508734</v>
      </c>
    </row>
    <row r="343" spans="2:8" ht="15" customHeight="1">
      <c r="B343" s="134">
        <v>3213</v>
      </c>
      <c r="C343" s="79" t="s">
        <v>1266</v>
      </c>
      <c r="D343" s="121"/>
      <c r="E343" s="146"/>
      <c r="F343" s="146"/>
      <c r="G343" s="154" t="e">
        <v>#DIV/0!</v>
      </c>
      <c r="H343" s="154" t="e">
        <v>#DIV/0!</v>
      </c>
    </row>
    <row r="344" spans="2:8" ht="15" customHeight="1">
      <c r="B344" s="134" t="s">
        <v>1503</v>
      </c>
      <c r="C344" s="79" t="s">
        <v>1267</v>
      </c>
      <c r="D344" s="121"/>
      <c r="E344" s="146">
        <v>1000</v>
      </c>
      <c r="F344" s="146">
        <v>238</v>
      </c>
      <c r="G344" s="154">
        <v>23.799999999999997</v>
      </c>
      <c r="H344" s="154" t="e">
        <v>#DIV/0!</v>
      </c>
    </row>
    <row r="345" spans="2:8" ht="15" customHeight="1">
      <c r="B345" s="134">
        <v>3224</v>
      </c>
      <c r="C345" s="79" t="s">
        <v>1268</v>
      </c>
      <c r="D345" s="121">
        <v>169</v>
      </c>
      <c r="E345" s="146"/>
      <c r="F345" s="146"/>
      <c r="G345" s="154" t="e">
        <v>#DIV/0!</v>
      </c>
      <c r="H345" s="154">
        <v>0</v>
      </c>
    </row>
    <row r="346" spans="2:8" ht="15" customHeight="1">
      <c r="B346" s="134">
        <v>3231</v>
      </c>
      <c r="C346" s="79" t="s">
        <v>1272</v>
      </c>
      <c r="D346" s="121">
        <v>5024.71</v>
      </c>
      <c r="E346" s="146">
        <v>5000</v>
      </c>
      <c r="F346" s="146">
        <v>1422.25</v>
      </c>
      <c r="G346" s="154">
        <v>28.444999999999997</v>
      </c>
      <c r="H346" s="154">
        <v>28.305116116153968</v>
      </c>
    </row>
    <row r="347" spans="2:8" ht="15" customHeight="1">
      <c r="B347" s="134" t="s">
        <v>1510</v>
      </c>
      <c r="C347" s="79" t="s">
        <v>1276</v>
      </c>
      <c r="D347" s="121">
        <v>590.09</v>
      </c>
      <c r="E347" s="146">
        <v>1000</v>
      </c>
      <c r="F347" s="146">
        <v>800</v>
      </c>
      <c r="G347" s="154">
        <v>80</v>
      </c>
      <c r="H347" s="154">
        <v>135.57253978206714</v>
      </c>
    </row>
    <row r="348" spans="2:8" ht="15" customHeight="1">
      <c r="B348" s="134" t="s">
        <v>1498</v>
      </c>
      <c r="C348" s="79" t="s">
        <v>1278</v>
      </c>
      <c r="D348" s="121">
        <v>2335706.38</v>
      </c>
      <c r="E348" s="146">
        <v>1900000</v>
      </c>
      <c r="F348" s="146">
        <v>1790118.89</v>
      </c>
      <c r="G348" s="154">
        <v>94.216783684210526</v>
      </c>
      <c r="H348" s="154">
        <v>76.641435127646488</v>
      </c>
    </row>
    <row r="349" spans="2:8" ht="15" customHeight="1">
      <c r="B349" s="134">
        <v>3238</v>
      </c>
      <c r="C349" s="79" t="s">
        <v>1279</v>
      </c>
      <c r="D349" s="121"/>
      <c r="E349" s="146"/>
      <c r="F349" s="146"/>
      <c r="G349" s="154" t="e">
        <v>#DIV/0!</v>
      </c>
      <c r="H349" s="154"/>
    </row>
    <row r="350" spans="2:8" ht="15" customHeight="1">
      <c r="B350" s="134">
        <v>3239</v>
      </c>
      <c r="C350" s="79" t="s">
        <v>1280</v>
      </c>
      <c r="D350" s="121">
        <v>954.13</v>
      </c>
      <c r="E350" s="146">
        <v>1000</v>
      </c>
      <c r="F350" s="146">
        <v>796</v>
      </c>
      <c r="G350" s="154">
        <v>79.600000000000009</v>
      </c>
      <c r="H350" s="154">
        <v>83.426786706214045</v>
      </c>
    </row>
    <row r="351" spans="2:8" ht="15" customHeight="1">
      <c r="B351" s="134" t="s">
        <v>1514</v>
      </c>
      <c r="C351" s="79" t="s">
        <v>1322</v>
      </c>
      <c r="D351" s="121">
        <v>22116.7</v>
      </c>
      <c r="E351" s="146">
        <v>10000</v>
      </c>
      <c r="F351" s="146">
        <v>5048</v>
      </c>
      <c r="G351" s="154">
        <v>50.480000000000004</v>
      </c>
      <c r="H351" s="154">
        <v>22.824381575913222</v>
      </c>
    </row>
    <row r="352" spans="2:8" ht="15" customHeight="1">
      <c r="B352" s="134" t="s">
        <v>1515</v>
      </c>
      <c r="C352" s="79" t="s">
        <v>1284</v>
      </c>
      <c r="D352" s="121">
        <v>270</v>
      </c>
      <c r="E352" s="146"/>
      <c r="F352" s="146"/>
      <c r="G352" s="154" t="e">
        <v>#DIV/0!</v>
      </c>
      <c r="H352" s="154">
        <v>0</v>
      </c>
    </row>
    <row r="353" spans="2:8" ht="15" hidden="1" customHeight="1">
      <c r="B353" s="134" t="s">
        <v>1516</v>
      </c>
      <c r="C353" s="79" t="s">
        <v>1285</v>
      </c>
      <c r="D353" s="121"/>
      <c r="E353" s="146"/>
      <c r="F353" s="146"/>
      <c r="G353" s="154" t="e">
        <v>#DIV/0!</v>
      </c>
      <c r="H353" s="154" t="e">
        <v>#DIV/0!</v>
      </c>
    </row>
    <row r="354" spans="2:8" ht="15" customHeight="1">
      <c r="B354" s="134">
        <v>3431</v>
      </c>
      <c r="C354" s="79" t="s">
        <v>1286</v>
      </c>
      <c r="D354" s="121">
        <v>2071</v>
      </c>
      <c r="E354" s="146"/>
      <c r="F354" s="146"/>
      <c r="G354" s="154" t="e">
        <v>#DIV/0!</v>
      </c>
      <c r="H354" s="154">
        <v>0</v>
      </c>
    </row>
    <row r="355" spans="2:8" ht="15" customHeight="1">
      <c r="B355" s="134">
        <v>4221</v>
      </c>
      <c r="C355" s="79" t="s">
        <v>1287</v>
      </c>
      <c r="D355" s="121">
        <v>10850</v>
      </c>
      <c r="E355" s="146"/>
      <c r="F355" s="146"/>
      <c r="G355" s="154" t="e">
        <v>#DIV/0!</v>
      </c>
      <c r="H355" s="154">
        <v>0</v>
      </c>
    </row>
    <row r="356" spans="2:8" ht="15" customHeight="1">
      <c r="B356" s="134">
        <v>4262</v>
      </c>
      <c r="C356" s="79" t="s">
        <v>1470</v>
      </c>
      <c r="D356" s="121"/>
      <c r="E356" s="146"/>
      <c r="F356" s="146"/>
      <c r="G356" s="154" t="e">
        <v>#DIV/0!</v>
      </c>
      <c r="H356" s="154"/>
    </row>
    <row r="357" spans="2:8" ht="15" customHeight="1">
      <c r="B357" s="74"/>
      <c r="C357" s="74" t="s">
        <v>1583</v>
      </c>
      <c r="D357" s="98">
        <v>18102.61</v>
      </c>
      <c r="E357" s="98">
        <v>3000</v>
      </c>
      <c r="F357" s="98">
        <v>2549.83</v>
      </c>
      <c r="G357" s="91">
        <v>84.99433333333333</v>
      </c>
      <c r="H357" s="91">
        <v>14.085427460460121</v>
      </c>
    </row>
    <row r="358" spans="2:8" ht="15" customHeight="1">
      <c r="B358" s="67"/>
      <c r="C358" s="67" t="s">
        <v>1596</v>
      </c>
      <c r="D358" s="72">
        <v>6174.33</v>
      </c>
      <c r="E358" s="72">
        <v>2500</v>
      </c>
      <c r="F358" s="72">
        <v>2004.62</v>
      </c>
      <c r="G358" s="149">
        <v>80.184799999999996</v>
      </c>
      <c r="H358" s="149">
        <v>32.467004517089308</v>
      </c>
    </row>
    <row r="359" spans="2:8" ht="15" hidden="1" customHeight="1">
      <c r="B359" s="80">
        <v>3211</v>
      </c>
      <c r="C359" s="79" t="s">
        <v>1264</v>
      </c>
      <c r="D359" s="121"/>
      <c r="E359" s="146"/>
      <c r="F359" s="146"/>
      <c r="G359" s="154" t="e">
        <v>#DIV/0!</v>
      </c>
      <c r="H359" s="154" t="e">
        <v>#DIV/0!</v>
      </c>
    </row>
    <row r="360" spans="2:8" ht="15" hidden="1" customHeight="1">
      <c r="B360" s="80">
        <v>3213</v>
      </c>
      <c r="C360" s="79" t="s">
        <v>1266</v>
      </c>
      <c r="D360" s="121"/>
      <c r="E360" s="146"/>
      <c r="F360" s="146"/>
      <c r="G360" s="154" t="e">
        <v>#DIV/0!</v>
      </c>
      <c r="H360" s="154" t="e">
        <v>#DIV/0!</v>
      </c>
    </row>
    <row r="361" spans="2:8" ht="15" hidden="1" customHeight="1">
      <c r="B361" s="80">
        <v>3221</v>
      </c>
      <c r="C361" s="79" t="s">
        <v>1267</v>
      </c>
      <c r="D361" s="121"/>
      <c r="E361" s="146"/>
      <c r="F361" s="146"/>
      <c r="G361" s="154" t="e">
        <v>#DIV/0!</v>
      </c>
      <c r="H361" s="154" t="e">
        <v>#DIV/0!</v>
      </c>
    </row>
    <row r="362" spans="2:8" ht="15" hidden="1" customHeight="1">
      <c r="B362" s="80">
        <v>3222</v>
      </c>
      <c r="C362" s="79" t="s">
        <v>1268</v>
      </c>
      <c r="D362" s="121"/>
      <c r="E362" s="146"/>
      <c r="F362" s="146"/>
      <c r="G362" s="154" t="e">
        <v>#DIV/0!</v>
      </c>
      <c r="H362" s="154" t="e">
        <v>#DIV/0!</v>
      </c>
    </row>
    <row r="363" spans="2:8" ht="15" hidden="1" customHeight="1">
      <c r="B363" s="80">
        <v>3223</v>
      </c>
      <c r="C363" s="79" t="s">
        <v>1269</v>
      </c>
      <c r="D363" s="121"/>
      <c r="E363" s="146"/>
      <c r="F363" s="146"/>
      <c r="G363" s="154" t="e">
        <v>#DIV/0!</v>
      </c>
      <c r="H363" s="154" t="e">
        <v>#DIV/0!</v>
      </c>
    </row>
    <row r="364" spans="2:8" ht="15" hidden="1" customHeight="1">
      <c r="B364" s="80">
        <v>3224</v>
      </c>
      <c r="C364" s="79" t="s">
        <v>1270</v>
      </c>
      <c r="D364" s="121"/>
      <c r="E364" s="146"/>
      <c r="F364" s="146"/>
      <c r="G364" s="154" t="e">
        <v>#DIV/0!</v>
      </c>
      <c r="H364" s="154" t="e">
        <v>#DIV/0!</v>
      </c>
    </row>
    <row r="365" spans="2:8" ht="15" hidden="1" customHeight="1">
      <c r="B365" s="80">
        <v>3231</v>
      </c>
      <c r="C365" s="79" t="s">
        <v>1272</v>
      </c>
      <c r="D365" s="121"/>
      <c r="E365" s="146"/>
      <c r="F365" s="146"/>
      <c r="G365" s="154" t="e">
        <v>#DIV/0!</v>
      </c>
      <c r="H365" s="154" t="e">
        <v>#DIV/0!</v>
      </c>
    </row>
    <row r="366" spans="2:8" ht="15" hidden="1" customHeight="1">
      <c r="B366" s="80">
        <v>3232</v>
      </c>
      <c r="C366" s="79" t="s">
        <v>1273</v>
      </c>
      <c r="D366" s="121"/>
      <c r="E366" s="146"/>
      <c r="F366" s="146"/>
      <c r="G366" s="154" t="e">
        <v>#DIV/0!</v>
      </c>
      <c r="H366" s="154" t="e">
        <v>#DIV/0!</v>
      </c>
    </row>
    <row r="367" spans="2:8" ht="15" hidden="1" customHeight="1">
      <c r="B367" s="80">
        <v>3233</v>
      </c>
      <c r="C367" s="79" t="s">
        <v>1274</v>
      </c>
      <c r="D367" s="121"/>
      <c r="E367" s="146"/>
      <c r="F367" s="146"/>
      <c r="G367" s="154" t="e">
        <v>#DIV/0!</v>
      </c>
      <c r="H367" s="154" t="e">
        <v>#DIV/0!</v>
      </c>
    </row>
    <row r="368" spans="2:8" ht="15" hidden="1" customHeight="1">
      <c r="B368" s="80">
        <v>3234</v>
      </c>
      <c r="C368" s="79" t="s">
        <v>1275</v>
      </c>
      <c r="D368" s="121"/>
      <c r="E368" s="146"/>
      <c r="F368" s="146"/>
      <c r="G368" s="154" t="e">
        <v>#DIV/0!</v>
      </c>
      <c r="H368" s="154" t="e">
        <v>#DIV/0!</v>
      </c>
    </row>
    <row r="369" spans="1:8" ht="15" hidden="1" customHeight="1">
      <c r="B369" s="80">
        <v>3235</v>
      </c>
      <c r="C369" s="79" t="s">
        <v>1276</v>
      </c>
      <c r="D369" s="121"/>
      <c r="E369" s="146"/>
      <c r="F369" s="146"/>
      <c r="G369" s="154" t="e">
        <v>#DIV/0!</v>
      </c>
      <c r="H369" s="154" t="e">
        <v>#DIV/0!</v>
      </c>
    </row>
    <row r="370" spans="1:8" ht="15" hidden="1" customHeight="1">
      <c r="A370" s="156"/>
      <c r="B370" s="80">
        <v>3239</v>
      </c>
      <c r="C370" s="79" t="s">
        <v>1280</v>
      </c>
      <c r="D370" s="121"/>
      <c r="E370" s="146"/>
      <c r="F370" s="146"/>
      <c r="G370" s="154"/>
      <c r="H370" s="154"/>
    </row>
    <row r="371" spans="1:8" ht="15" customHeight="1">
      <c r="B371" s="80">
        <v>3241</v>
      </c>
      <c r="C371" s="79" t="s">
        <v>1474</v>
      </c>
      <c r="D371" s="121">
        <v>2961.33</v>
      </c>
      <c r="E371" s="146"/>
      <c r="F371" s="146"/>
      <c r="G371" s="154" t="e">
        <v>#DIV/0!</v>
      </c>
      <c r="H371" s="154">
        <v>0</v>
      </c>
    </row>
    <row r="372" spans="1:8" ht="15" customHeight="1">
      <c r="B372" s="80">
        <v>3299</v>
      </c>
      <c r="C372" s="79" t="s">
        <v>1285</v>
      </c>
      <c r="D372" s="121">
        <v>3213</v>
      </c>
      <c r="E372" s="146"/>
      <c r="F372" s="146"/>
      <c r="G372" s="154" t="e">
        <v>#DIV/0!</v>
      </c>
      <c r="H372" s="154"/>
    </row>
    <row r="373" spans="1:8" ht="15" customHeight="1">
      <c r="B373" s="80">
        <v>3431</v>
      </c>
      <c r="C373" s="79" t="s">
        <v>1286</v>
      </c>
      <c r="D373" s="121"/>
      <c r="E373" s="146">
        <v>1000</v>
      </c>
      <c r="F373" s="146">
        <v>504.62</v>
      </c>
      <c r="G373" s="154">
        <v>50.461999999999996</v>
      </c>
      <c r="H373" s="154" t="e">
        <v>#DIV/0!</v>
      </c>
    </row>
    <row r="374" spans="1:8" ht="15" customHeight="1">
      <c r="B374" s="80">
        <v>3811</v>
      </c>
      <c r="C374" s="79" t="s">
        <v>1337</v>
      </c>
      <c r="D374" s="121"/>
      <c r="E374" s="146">
        <v>1500</v>
      </c>
      <c r="F374" s="146">
        <v>1500</v>
      </c>
      <c r="G374" s="154"/>
      <c r="H374" s="154"/>
    </row>
    <row r="375" spans="1:8" ht="15" customHeight="1">
      <c r="B375" s="67"/>
      <c r="C375" s="67" t="s">
        <v>1595</v>
      </c>
      <c r="D375" s="72">
        <v>11928.28</v>
      </c>
      <c r="E375" s="72">
        <v>500</v>
      </c>
      <c r="F375" s="72">
        <v>545.21</v>
      </c>
      <c r="G375" s="149">
        <v>109.04200000000002</v>
      </c>
      <c r="H375" s="149">
        <v>4.5707344227332021</v>
      </c>
    </row>
    <row r="376" spans="1:8" ht="15" hidden="1" customHeight="1">
      <c r="B376" s="80">
        <v>3211</v>
      </c>
      <c r="C376" s="79" t="s">
        <v>1264</v>
      </c>
      <c r="D376" s="121"/>
      <c r="E376" s="146"/>
      <c r="F376" s="146"/>
      <c r="G376" s="154" t="e">
        <v>#DIV/0!</v>
      </c>
      <c r="H376" s="154" t="e">
        <v>#DIV/0!</v>
      </c>
    </row>
    <row r="377" spans="1:8" ht="15" hidden="1" customHeight="1">
      <c r="B377" s="80">
        <v>3213</v>
      </c>
      <c r="C377" s="79" t="s">
        <v>1266</v>
      </c>
      <c r="D377" s="121"/>
      <c r="E377" s="146"/>
      <c r="F377" s="146"/>
      <c r="G377" s="154" t="e">
        <v>#DIV/0!</v>
      </c>
      <c r="H377" s="154" t="e">
        <v>#DIV/0!</v>
      </c>
    </row>
    <row r="378" spans="1:8" ht="15" hidden="1" customHeight="1">
      <c r="B378" s="80">
        <v>3221</v>
      </c>
      <c r="C378" s="79" t="s">
        <v>1267</v>
      </c>
      <c r="D378" s="121"/>
      <c r="E378" s="146"/>
      <c r="F378" s="146"/>
      <c r="G378" s="154" t="e">
        <v>#DIV/0!</v>
      </c>
      <c r="H378" s="154" t="e">
        <v>#DIV/0!</v>
      </c>
    </row>
    <row r="379" spans="1:8" ht="15" hidden="1" customHeight="1">
      <c r="B379" s="80">
        <v>3222</v>
      </c>
      <c r="C379" s="79" t="s">
        <v>1268</v>
      </c>
      <c r="D379" s="121"/>
      <c r="E379" s="146"/>
      <c r="F379" s="146"/>
      <c r="G379" s="154" t="e">
        <v>#DIV/0!</v>
      </c>
      <c r="H379" s="154" t="e">
        <v>#DIV/0!</v>
      </c>
    </row>
    <row r="380" spans="1:8" ht="15" hidden="1" customHeight="1">
      <c r="B380" s="80">
        <v>3223</v>
      </c>
      <c r="C380" s="79" t="s">
        <v>1269</v>
      </c>
      <c r="D380" s="121"/>
      <c r="E380" s="146"/>
      <c r="F380" s="146"/>
      <c r="G380" s="154" t="e">
        <v>#DIV/0!</v>
      </c>
      <c r="H380" s="154" t="e">
        <v>#DIV/0!</v>
      </c>
    </row>
    <row r="381" spans="1:8" ht="15" hidden="1" customHeight="1">
      <c r="B381" s="80">
        <v>3224</v>
      </c>
      <c r="C381" s="79" t="s">
        <v>1270</v>
      </c>
      <c r="D381" s="121"/>
      <c r="E381" s="146"/>
      <c r="F381" s="146"/>
      <c r="G381" s="154" t="e">
        <v>#DIV/0!</v>
      </c>
      <c r="H381" s="154" t="e">
        <v>#DIV/0!</v>
      </c>
    </row>
    <row r="382" spans="1:8" ht="15" customHeight="1">
      <c r="B382" s="80">
        <v>3231</v>
      </c>
      <c r="C382" s="79" t="s">
        <v>1272</v>
      </c>
      <c r="D382" s="121">
        <v>4800</v>
      </c>
      <c r="E382" s="146"/>
      <c r="F382" s="146"/>
      <c r="G382" s="154" t="e">
        <v>#DIV/0!</v>
      </c>
      <c r="H382" s="154">
        <v>0</v>
      </c>
    </row>
    <row r="383" spans="1:8" ht="15" customHeight="1">
      <c r="B383" s="80">
        <v>3233</v>
      </c>
      <c r="C383" s="79" t="s">
        <v>1274</v>
      </c>
      <c r="D383" s="121">
        <v>500</v>
      </c>
      <c r="E383" s="146">
        <v>500</v>
      </c>
      <c r="F383" s="146">
        <v>545.21</v>
      </c>
      <c r="G383" s="154">
        <v>109.04200000000002</v>
      </c>
      <c r="H383" s="154">
        <v>109.04200000000002</v>
      </c>
    </row>
    <row r="384" spans="1:8" ht="15" hidden="1" customHeight="1">
      <c r="B384" s="80">
        <v>3235</v>
      </c>
      <c r="C384" s="79" t="s">
        <v>1276</v>
      </c>
      <c r="D384" s="121"/>
      <c r="E384" s="146"/>
      <c r="F384" s="146"/>
      <c r="G384" s="154" t="e">
        <v>#DIV/0!</v>
      </c>
      <c r="H384" s="154" t="e">
        <v>#DIV/0!</v>
      </c>
    </row>
    <row r="385" spans="1:8" ht="15" hidden="1" customHeight="1">
      <c r="B385" s="80">
        <v>3237</v>
      </c>
      <c r="C385" s="79" t="s">
        <v>1278</v>
      </c>
      <c r="D385" s="121"/>
      <c r="E385" s="146"/>
      <c r="F385" s="146"/>
      <c r="G385" s="154" t="e">
        <v>#DIV/0!</v>
      </c>
      <c r="H385" s="154"/>
    </row>
    <row r="386" spans="1:8" ht="15" hidden="1" customHeight="1">
      <c r="A386" s="156"/>
      <c r="B386" s="80">
        <v>3239</v>
      </c>
      <c r="C386" s="79" t="s">
        <v>1280</v>
      </c>
      <c r="D386" s="121"/>
      <c r="E386" s="146"/>
      <c r="F386" s="146"/>
      <c r="G386" s="154"/>
      <c r="H386" s="154"/>
    </row>
    <row r="387" spans="1:8" ht="15" hidden="1" customHeight="1">
      <c r="B387" s="80">
        <v>3299</v>
      </c>
      <c r="C387" s="79" t="s">
        <v>1285</v>
      </c>
      <c r="D387" s="121"/>
      <c r="E387" s="146"/>
      <c r="F387" s="146"/>
      <c r="G387" s="154" t="e">
        <v>#DIV/0!</v>
      </c>
      <c r="H387" s="154"/>
    </row>
    <row r="388" spans="1:8" ht="15" customHeight="1">
      <c r="B388" s="80">
        <v>3241</v>
      </c>
      <c r="C388" s="79" t="s">
        <v>1474</v>
      </c>
      <c r="D388" s="121">
        <v>6110.2</v>
      </c>
      <c r="E388" s="146"/>
      <c r="F388" s="146"/>
      <c r="G388" s="154" t="e">
        <v>#DIV/0!</v>
      </c>
      <c r="H388" s="154">
        <v>0</v>
      </c>
    </row>
    <row r="389" spans="1:8" ht="15" customHeight="1">
      <c r="B389" s="80">
        <v>3431</v>
      </c>
      <c r="C389" s="79" t="s">
        <v>1286</v>
      </c>
      <c r="D389" s="121">
        <v>518.08000000000004</v>
      </c>
      <c r="E389" s="146"/>
      <c r="F389" s="146"/>
      <c r="G389" s="154" t="e">
        <v>#DIV/0!</v>
      </c>
      <c r="H389" s="154">
        <v>0</v>
      </c>
    </row>
    <row r="390" spans="1:8" ht="15" customHeight="1">
      <c r="B390" s="74"/>
      <c r="C390" s="74" t="s">
        <v>1597</v>
      </c>
      <c r="D390" s="98">
        <v>3463939.6499999994</v>
      </c>
      <c r="E390" s="98">
        <v>2633650</v>
      </c>
      <c r="F390" s="98">
        <v>2112956.39</v>
      </c>
      <c r="G390" s="91">
        <v>80.22920243768155</v>
      </c>
      <c r="H390" s="91">
        <v>60.998649038241773</v>
      </c>
    </row>
    <row r="391" spans="1:8" ht="15" customHeight="1">
      <c r="B391" s="67"/>
      <c r="C391" s="67" t="s">
        <v>1263</v>
      </c>
      <c r="D391" s="72">
        <v>3198419.4899999998</v>
      </c>
      <c r="E391" s="72">
        <v>2475450</v>
      </c>
      <c r="F391" s="72">
        <v>1962088.61</v>
      </c>
      <c r="G391" s="149">
        <v>79.261896220889142</v>
      </c>
      <c r="H391" s="149">
        <v>61.345568213755485</v>
      </c>
    </row>
    <row r="392" spans="1:8" ht="15" customHeight="1">
      <c r="B392" s="80">
        <v>3111</v>
      </c>
      <c r="C392" s="79" t="s">
        <v>1438</v>
      </c>
      <c r="D392" s="121">
        <v>1195362.0900000001</v>
      </c>
      <c r="E392" s="146">
        <v>710000</v>
      </c>
      <c r="F392" s="146">
        <v>672521.74</v>
      </c>
      <c r="G392" s="154">
        <v>94.721371830985916</v>
      </c>
      <c r="H392" s="154">
        <v>56.260922579534032</v>
      </c>
    </row>
    <row r="393" spans="1:8" ht="15" customHeight="1">
      <c r="B393" s="80">
        <v>3112</v>
      </c>
      <c r="C393" s="79" t="s">
        <v>1539</v>
      </c>
      <c r="D393" s="121">
        <v>7328.89</v>
      </c>
      <c r="E393" s="146">
        <v>5000</v>
      </c>
      <c r="F393" s="146">
        <v>1666.49</v>
      </c>
      <c r="G393" s="154">
        <v>33.329799999999999</v>
      </c>
      <c r="H393" s="154">
        <v>22.738641185773016</v>
      </c>
    </row>
    <row r="394" spans="1:8" ht="15" customHeight="1">
      <c r="B394" s="80">
        <v>3121</v>
      </c>
      <c r="C394" s="79" t="s">
        <v>1318</v>
      </c>
      <c r="D394" s="121">
        <v>399234.12</v>
      </c>
      <c r="E394" s="146">
        <v>782000</v>
      </c>
      <c r="F394" s="146">
        <v>799693.6</v>
      </c>
      <c r="G394" s="154">
        <v>102.26260869565218</v>
      </c>
      <c r="H394" s="154">
        <v>200.30692767441823</v>
      </c>
    </row>
    <row r="395" spans="1:8" ht="15" customHeight="1">
      <c r="B395" s="80">
        <v>3132</v>
      </c>
      <c r="C395" s="79" t="s">
        <v>1388</v>
      </c>
      <c r="D395" s="121">
        <v>196240.42</v>
      </c>
      <c r="E395" s="146">
        <v>132000</v>
      </c>
      <c r="F395" s="146">
        <v>110966.03</v>
      </c>
      <c r="G395" s="154">
        <v>84.065174242424249</v>
      </c>
      <c r="H395" s="154">
        <v>56.545960307259833</v>
      </c>
    </row>
    <row r="396" spans="1:8" ht="15" customHeight="1">
      <c r="B396" s="80">
        <v>3133</v>
      </c>
      <c r="C396" s="79" t="s">
        <v>1439</v>
      </c>
      <c r="D396" s="121">
        <v>1690.06</v>
      </c>
      <c r="E396" s="146"/>
      <c r="F396" s="146"/>
      <c r="G396" s="154" t="e">
        <v>#DIV/0!</v>
      </c>
      <c r="H396" s="154">
        <v>0</v>
      </c>
    </row>
    <row r="397" spans="1:8" ht="15" customHeight="1">
      <c r="B397" s="80">
        <v>3211</v>
      </c>
      <c r="C397" s="79" t="s">
        <v>1264</v>
      </c>
      <c r="D397" s="121">
        <v>53414.87</v>
      </c>
      <c r="E397" s="146">
        <v>10000</v>
      </c>
      <c r="F397" s="146">
        <v>6731.72</v>
      </c>
      <c r="G397" s="154">
        <v>67.3172</v>
      </c>
      <c r="H397" s="154">
        <v>12.602707822746737</v>
      </c>
    </row>
    <row r="398" spans="1:8" ht="15" customHeight="1">
      <c r="B398" s="80">
        <v>3212</v>
      </c>
      <c r="C398" s="79" t="s">
        <v>1265</v>
      </c>
      <c r="D398" s="121">
        <v>6328.05</v>
      </c>
      <c r="E398" s="146">
        <v>24000</v>
      </c>
      <c r="F398" s="146">
        <v>14700.71</v>
      </c>
      <c r="G398" s="154">
        <v>61.252958333333332</v>
      </c>
      <c r="H398" s="154">
        <v>232.31026935627875</v>
      </c>
    </row>
    <row r="399" spans="1:8" ht="15" customHeight="1">
      <c r="B399" s="80">
        <v>3213</v>
      </c>
      <c r="C399" s="79" t="s">
        <v>1266</v>
      </c>
      <c r="D399" s="121">
        <v>6961.02</v>
      </c>
      <c r="E399" s="146"/>
      <c r="F399" s="146"/>
      <c r="G399" s="154" t="e">
        <v>#DIV/0!</v>
      </c>
      <c r="H399" s="154">
        <v>0</v>
      </c>
    </row>
    <row r="400" spans="1:8" ht="15" customHeight="1">
      <c r="B400" s="80">
        <v>3214</v>
      </c>
      <c r="C400" s="79" t="s">
        <v>1631</v>
      </c>
      <c r="D400" s="121"/>
      <c r="E400" s="146">
        <v>1000</v>
      </c>
      <c r="F400" s="146">
        <v>108</v>
      </c>
      <c r="G400" s="154">
        <v>10.8</v>
      </c>
      <c r="H400" s="154"/>
    </row>
    <row r="401" spans="2:8" ht="15" customHeight="1">
      <c r="B401" s="80">
        <v>3221</v>
      </c>
      <c r="C401" s="79" t="s">
        <v>1267</v>
      </c>
      <c r="D401" s="121">
        <v>2257.9</v>
      </c>
      <c r="E401" s="146"/>
      <c r="F401" s="146">
        <v>30</v>
      </c>
      <c r="G401" s="154" t="e">
        <v>#DIV/0!</v>
      </c>
      <c r="H401" s="154">
        <v>1.3286682315425837</v>
      </c>
    </row>
    <row r="402" spans="2:8" ht="15" customHeight="1">
      <c r="B402" s="80">
        <v>3222</v>
      </c>
      <c r="C402" s="79" t="s">
        <v>1268</v>
      </c>
      <c r="D402" s="121"/>
      <c r="E402" s="146">
        <v>3000</v>
      </c>
      <c r="F402" s="146">
        <v>3813.06</v>
      </c>
      <c r="G402" s="154">
        <v>127.102</v>
      </c>
      <c r="H402" s="154" t="e">
        <v>#DIV/0!</v>
      </c>
    </row>
    <row r="403" spans="2:8" ht="15" customHeight="1">
      <c r="B403" s="80">
        <v>3223</v>
      </c>
      <c r="C403" s="79" t="s">
        <v>1269</v>
      </c>
      <c r="D403" s="121">
        <v>8088.49</v>
      </c>
      <c r="E403" s="146">
        <v>6000</v>
      </c>
      <c r="F403" s="146">
        <v>11107.4</v>
      </c>
      <c r="G403" s="154">
        <v>185.12333333333333</v>
      </c>
      <c r="H403" s="154">
        <v>137.32353010265203</v>
      </c>
    </row>
    <row r="404" spans="2:8" ht="15" customHeight="1">
      <c r="B404" s="80">
        <v>3224</v>
      </c>
      <c r="C404" s="79" t="s">
        <v>1270</v>
      </c>
      <c r="D404" s="121"/>
      <c r="E404" s="146"/>
      <c r="F404" s="146"/>
      <c r="G404" s="154" t="e">
        <v>#DIV/0!</v>
      </c>
      <c r="H404" s="154" t="e">
        <v>#DIV/0!</v>
      </c>
    </row>
    <row r="405" spans="2:8" ht="15" customHeight="1">
      <c r="B405" s="80">
        <v>3231</v>
      </c>
      <c r="C405" s="79" t="s">
        <v>1272</v>
      </c>
      <c r="D405" s="121">
        <v>3151.65</v>
      </c>
      <c r="E405" s="146">
        <v>1000</v>
      </c>
      <c r="F405" s="146">
        <v>450.5</v>
      </c>
      <c r="G405" s="154">
        <v>45.050000000000004</v>
      </c>
      <c r="H405" s="154">
        <v>14.294099915917059</v>
      </c>
    </row>
    <row r="406" spans="2:8" ht="15" customHeight="1">
      <c r="B406" s="80">
        <v>3232</v>
      </c>
      <c r="C406" s="79" t="s">
        <v>1273</v>
      </c>
      <c r="D406" s="121">
        <v>3062.5</v>
      </c>
      <c r="E406" s="146"/>
      <c r="F406" s="146">
        <v>77450</v>
      </c>
      <c r="G406" s="154" t="e">
        <v>#DIV/0!</v>
      </c>
      <c r="H406" s="154">
        <v>2528.9795918367345</v>
      </c>
    </row>
    <row r="407" spans="2:8" ht="15" customHeight="1">
      <c r="B407" s="80">
        <v>3233</v>
      </c>
      <c r="C407" s="79" t="s">
        <v>1274</v>
      </c>
      <c r="D407" s="121">
        <v>23612.5</v>
      </c>
      <c r="E407" s="146"/>
      <c r="F407" s="146">
        <v>5250</v>
      </c>
      <c r="G407" s="154" t="e">
        <v>#DIV/0!</v>
      </c>
      <c r="H407" s="154">
        <v>22.23398623610376</v>
      </c>
    </row>
    <row r="408" spans="2:8" ht="15" customHeight="1">
      <c r="B408" s="80">
        <v>3234</v>
      </c>
      <c r="C408" s="79" t="s">
        <v>1275</v>
      </c>
      <c r="D408" s="121"/>
      <c r="E408" s="146"/>
      <c r="F408" s="146"/>
      <c r="G408" s="154" t="e">
        <v>#DIV/0!</v>
      </c>
      <c r="H408" s="154" t="e">
        <v>#DIV/0!</v>
      </c>
    </row>
    <row r="409" spans="2:8" ht="15" customHeight="1">
      <c r="B409" s="80">
        <v>3235</v>
      </c>
      <c r="C409" s="79" t="s">
        <v>1276</v>
      </c>
      <c r="D409" s="121">
        <v>13000</v>
      </c>
      <c r="E409" s="146"/>
      <c r="F409" s="146"/>
      <c r="G409" s="154" t="e">
        <v>#DIV/0!</v>
      </c>
      <c r="H409" s="154">
        <v>0</v>
      </c>
    </row>
    <row r="410" spans="2:8" ht="15" customHeight="1">
      <c r="B410" s="80">
        <v>3236</v>
      </c>
      <c r="C410" s="79" t="s">
        <v>1277</v>
      </c>
      <c r="D410" s="121">
        <v>1400</v>
      </c>
      <c r="E410" s="146">
        <v>20450</v>
      </c>
      <c r="F410" s="146">
        <v>20675</v>
      </c>
      <c r="G410" s="154">
        <v>101.1002444987775</v>
      </c>
      <c r="H410" s="154">
        <v>1476.7857142857142</v>
      </c>
    </row>
    <row r="411" spans="2:8" ht="15" customHeight="1">
      <c r="B411" s="80">
        <v>3237</v>
      </c>
      <c r="C411" s="79" t="s">
        <v>1320</v>
      </c>
      <c r="D411" s="121">
        <v>286676.78000000003</v>
      </c>
      <c r="E411" s="146">
        <v>50000</v>
      </c>
      <c r="F411" s="146">
        <v>58847.42</v>
      </c>
      <c r="G411" s="154">
        <v>117.69483999999999</v>
      </c>
      <c r="H411" s="154">
        <v>20.527445578257154</v>
      </c>
    </row>
    <row r="412" spans="2:8" ht="15" customHeight="1">
      <c r="B412" s="80">
        <v>3238</v>
      </c>
      <c r="C412" s="79" t="s">
        <v>1279</v>
      </c>
      <c r="D412" s="121"/>
      <c r="E412" s="146"/>
      <c r="F412" s="146"/>
      <c r="G412" s="154" t="e">
        <v>#DIV/0!</v>
      </c>
      <c r="H412" s="154" t="e">
        <v>#DIV/0!</v>
      </c>
    </row>
    <row r="413" spans="2:8" ht="15" customHeight="1">
      <c r="B413" s="80">
        <v>3239</v>
      </c>
      <c r="C413" s="79" t="s">
        <v>1280</v>
      </c>
      <c r="D413" s="121">
        <v>35592.5</v>
      </c>
      <c r="E413" s="146">
        <v>50000</v>
      </c>
      <c r="F413" s="146">
        <v>9948.75</v>
      </c>
      <c r="G413" s="154">
        <v>19.897500000000001</v>
      </c>
      <c r="H413" s="154">
        <v>27.951815691508042</v>
      </c>
    </row>
    <row r="414" spans="2:8" ht="15" customHeight="1">
      <c r="B414" s="80">
        <v>3241</v>
      </c>
      <c r="C414" s="79" t="s">
        <v>1382</v>
      </c>
      <c r="D414" s="121">
        <v>13860.34</v>
      </c>
      <c r="E414" s="146">
        <v>1000</v>
      </c>
      <c r="F414" s="146">
        <v>846</v>
      </c>
      <c r="G414" s="154">
        <v>84.6</v>
      </c>
      <c r="H414" s="154">
        <v>6.1037463727441033</v>
      </c>
    </row>
    <row r="415" spans="2:8" ht="15" customHeight="1">
      <c r="B415" s="80">
        <v>3292</v>
      </c>
      <c r="C415" s="79" t="s">
        <v>1281</v>
      </c>
      <c r="D415" s="121"/>
      <c r="E415" s="146"/>
      <c r="F415" s="146"/>
      <c r="G415" s="154" t="e">
        <v>#DIV/0!</v>
      </c>
      <c r="H415" s="154" t="e">
        <v>#DIV/0!</v>
      </c>
    </row>
    <row r="416" spans="2:8" ht="15" customHeight="1">
      <c r="B416" s="80">
        <v>3293</v>
      </c>
      <c r="C416" s="79" t="s">
        <v>1322</v>
      </c>
      <c r="D416" s="121">
        <v>133851.79999999999</v>
      </c>
      <c r="E416" s="146">
        <v>40000</v>
      </c>
      <c r="F416" s="146">
        <v>21553.279999999999</v>
      </c>
      <c r="G416" s="154">
        <v>53.883199999999995</v>
      </c>
      <c r="H416" s="154">
        <v>16.102346027472176</v>
      </c>
    </row>
    <row r="417" spans="2:8" ht="15" customHeight="1">
      <c r="B417" s="80">
        <v>3294</v>
      </c>
      <c r="C417" s="79" t="s">
        <v>1283</v>
      </c>
      <c r="D417" s="121"/>
      <c r="E417" s="146"/>
      <c r="F417" s="146"/>
      <c r="G417" s="154" t="e">
        <v>#DIV/0!</v>
      </c>
      <c r="H417" s="154" t="e">
        <v>#DIV/0!</v>
      </c>
    </row>
    <row r="418" spans="2:8" ht="15" customHeight="1">
      <c r="B418" s="80">
        <v>3295</v>
      </c>
      <c r="C418" s="79" t="s">
        <v>1427</v>
      </c>
      <c r="D418" s="121">
        <v>692.5</v>
      </c>
      <c r="E418" s="146">
        <v>5000</v>
      </c>
      <c r="F418" s="146">
        <v>4862.5</v>
      </c>
      <c r="G418" s="154">
        <v>97.25</v>
      </c>
      <c r="H418" s="154">
        <v>702.16606498194949</v>
      </c>
    </row>
    <row r="419" spans="2:8" ht="15" customHeight="1">
      <c r="B419" s="80">
        <v>3299</v>
      </c>
      <c r="C419" s="79" t="s">
        <v>1285</v>
      </c>
      <c r="D419" s="121">
        <v>2247.2199999999998</v>
      </c>
      <c r="E419" s="146">
        <v>1000</v>
      </c>
      <c r="F419" s="146">
        <v>825.02</v>
      </c>
      <c r="G419" s="154">
        <v>82.501999999999995</v>
      </c>
      <c r="H419" s="154">
        <v>36.712916403378401</v>
      </c>
    </row>
    <row r="420" spans="2:8" ht="15" customHeight="1">
      <c r="B420" s="80">
        <v>3431</v>
      </c>
      <c r="C420" s="79" t="s">
        <v>1286</v>
      </c>
      <c r="D420" s="121">
        <v>643.42999999999995</v>
      </c>
      <c r="E420" s="146"/>
      <c r="F420" s="146"/>
      <c r="G420" s="154" t="e">
        <v>#DIV/0!</v>
      </c>
      <c r="H420" s="154">
        <v>0</v>
      </c>
    </row>
    <row r="421" spans="2:8" ht="28.5" customHeight="1">
      <c r="B421" s="80">
        <v>3432</v>
      </c>
      <c r="C421" s="124" t="s">
        <v>1324</v>
      </c>
      <c r="D421" s="121">
        <v>29552.85</v>
      </c>
      <c r="E421" s="146">
        <v>45000</v>
      </c>
      <c r="F421" s="146">
        <v>44275.3</v>
      </c>
      <c r="G421" s="154">
        <v>98.38955555555556</v>
      </c>
      <c r="H421" s="154">
        <v>149.81736110053686</v>
      </c>
    </row>
    <row r="422" spans="2:8" ht="15" customHeight="1">
      <c r="B422" s="80">
        <v>3433</v>
      </c>
      <c r="C422" s="79" t="s">
        <v>1467</v>
      </c>
      <c r="D422" s="121">
        <v>107.82</v>
      </c>
      <c r="E422" s="146">
        <v>1000</v>
      </c>
      <c r="F422" s="146"/>
      <c r="G422" s="154">
        <v>0</v>
      </c>
      <c r="H422" s="154">
        <v>0</v>
      </c>
    </row>
    <row r="423" spans="2:8" ht="15" customHeight="1">
      <c r="B423" s="80">
        <v>3434</v>
      </c>
      <c r="C423" s="79" t="s">
        <v>1376</v>
      </c>
      <c r="D423" s="121"/>
      <c r="E423" s="146"/>
      <c r="F423" s="146"/>
      <c r="G423" s="154" t="e">
        <v>#DIV/0!</v>
      </c>
      <c r="H423" s="154" t="e">
        <v>#DIV/0!</v>
      </c>
    </row>
    <row r="424" spans="2:8" ht="15" customHeight="1">
      <c r="B424" s="80">
        <v>3691</v>
      </c>
      <c r="C424" s="79" t="s">
        <v>1326</v>
      </c>
      <c r="D424" s="121"/>
      <c r="E424" s="146"/>
      <c r="F424" s="146"/>
      <c r="G424" s="154" t="e">
        <v>#DIV/0!</v>
      </c>
      <c r="H424" s="154" t="e">
        <v>#DIV/0!</v>
      </c>
    </row>
    <row r="425" spans="2:8" ht="15" customHeight="1">
      <c r="B425" s="80">
        <v>3811</v>
      </c>
      <c r="C425" s="79" t="s">
        <v>1337</v>
      </c>
      <c r="D425" s="121">
        <v>35000</v>
      </c>
      <c r="E425" s="146">
        <v>32000</v>
      </c>
      <c r="F425" s="146">
        <v>36000</v>
      </c>
      <c r="G425" s="154">
        <v>112.5</v>
      </c>
      <c r="H425" s="154">
        <v>102.85714285714285</v>
      </c>
    </row>
    <row r="426" spans="2:8" ht="15" customHeight="1">
      <c r="B426" s="80">
        <v>3812</v>
      </c>
      <c r="C426" s="79" t="s">
        <v>1454</v>
      </c>
      <c r="D426" s="121">
        <v>45378.879999999997</v>
      </c>
      <c r="E426" s="146">
        <v>56000</v>
      </c>
      <c r="F426" s="146">
        <v>39453.589999999997</v>
      </c>
      <c r="G426" s="154">
        <v>70.452839285714276</v>
      </c>
      <c r="H426" s="154">
        <v>86.942626173233009</v>
      </c>
    </row>
    <row r="427" spans="2:8" ht="15" customHeight="1">
      <c r="B427" s="80">
        <v>3831</v>
      </c>
      <c r="C427" s="79" t="s">
        <v>1473</v>
      </c>
      <c r="D427" s="121"/>
      <c r="E427" s="146"/>
      <c r="F427" s="146"/>
      <c r="G427" s="154" t="e">
        <v>#DIV/0!</v>
      </c>
      <c r="H427" s="154" t="e">
        <v>#DIV/0!</v>
      </c>
    </row>
    <row r="428" spans="2:8" ht="15" customHeight="1">
      <c r="B428" s="80">
        <v>4221</v>
      </c>
      <c r="C428" s="79" t="s">
        <v>1287</v>
      </c>
      <c r="D428" s="121">
        <v>9792.5</v>
      </c>
      <c r="E428" s="146">
        <v>500000</v>
      </c>
      <c r="F428" s="146">
        <v>20312.5</v>
      </c>
      <c r="G428" s="154">
        <v>4.0625</v>
      </c>
      <c r="H428" s="154">
        <v>207.42915496553485</v>
      </c>
    </row>
    <row r="429" spans="2:8" ht="15" hidden="1" customHeight="1">
      <c r="B429" s="80">
        <v>4222</v>
      </c>
      <c r="C429" s="79" t="s">
        <v>1329</v>
      </c>
      <c r="D429" s="121"/>
      <c r="E429" s="146"/>
      <c r="F429" s="146"/>
      <c r="G429" s="154" t="e">
        <v>#DIV/0!</v>
      </c>
      <c r="H429" s="154" t="e">
        <v>#DIV/0!</v>
      </c>
    </row>
    <row r="430" spans="2:8" ht="15" hidden="1" customHeight="1">
      <c r="B430" s="80">
        <v>4223</v>
      </c>
      <c r="C430" s="79" t="s">
        <v>1330</v>
      </c>
      <c r="D430" s="121"/>
      <c r="E430" s="146"/>
      <c r="F430" s="146"/>
      <c r="G430" s="154" t="e">
        <v>#DIV/0!</v>
      </c>
      <c r="H430" s="154" t="e">
        <v>#DIV/0!</v>
      </c>
    </row>
    <row r="431" spans="2:8" ht="15" customHeight="1">
      <c r="B431" s="145" t="s">
        <v>1524</v>
      </c>
      <c r="C431" s="79" t="s">
        <v>1340</v>
      </c>
      <c r="D431" s="121">
        <v>683890.31</v>
      </c>
      <c r="E431" s="146"/>
      <c r="F431" s="146"/>
      <c r="G431" s="154" t="e">
        <v>#DIV/0!</v>
      </c>
      <c r="H431" s="154">
        <v>0</v>
      </c>
    </row>
    <row r="432" spans="2:8" ht="15" hidden="1" customHeight="1">
      <c r="B432" s="145">
        <v>4262</v>
      </c>
      <c r="C432" s="79" t="s">
        <v>1470</v>
      </c>
      <c r="D432" s="121"/>
      <c r="E432" s="146"/>
      <c r="F432" s="146"/>
      <c r="G432" s="154" t="e">
        <v>#DIV/0!</v>
      </c>
      <c r="H432" s="154"/>
    </row>
    <row r="433" spans="2:8" ht="15" hidden="1" customHeight="1">
      <c r="B433" s="80">
        <v>4264</v>
      </c>
      <c r="C433" s="79" t="s">
        <v>1332</v>
      </c>
      <c r="D433" s="121"/>
      <c r="E433" s="146"/>
      <c r="F433" s="146"/>
      <c r="G433" s="154" t="e">
        <v>#DIV/0!</v>
      </c>
      <c r="H433" s="154" t="e">
        <v>#DIV/0!</v>
      </c>
    </row>
    <row r="434" spans="2:8" ht="15" customHeight="1">
      <c r="B434" s="67"/>
      <c r="C434" s="67" t="s">
        <v>1262</v>
      </c>
      <c r="D434" s="72">
        <v>9285.33</v>
      </c>
      <c r="E434" s="72">
        <v>3000</v>
      </c>
      <c r="F434" s="149">
        <v>20.88</v>
      </c>
      <c r="G434" s="149">
        <v>0.69599999999999995</v>
      </c>
      <c r="H434" s="149">
        <v>0.22487084465495571</v>
      </c>
    </row>
    <row r="435" spans="2:8" ht="15" hidden="1" customHeight="1">
      <c r="B435" s="80">
        <v>3111</v>
      </c>
      <c r="C435" s="79" t="s">
        <v>1438</v>
      </c>
      <c r="D435" s="121"/>
      <c r="E435" s="146"/>
      <c r="F435" s="146"/>
      <c r="G435" s="154" t="e">
        <v>#DIV/0!</v>
      </c>
      <c r="H435" s="154" t="e">
        <v>#DIV/0!</v>
      </c>
    </row>
    <row r="436" spans="2:8" ht="15" hidden="1" customHeight="1">
      <c r="B436" s="80">
        <v>3112</v>
      </c>
      <c r="C436" s="79" t="s">
        <v>1466</v>
      </c>
      <c r="D436" s="121"/>
      <c r="E436" s="146"/>
      <c r="F436" s="146"/>
      <c r="G436" s="154" t="e">
        <v>#DIV/0!</v>
      </c>
      <c r="H436" s="154" t="e">
        <v>#DIV/0!</v>
      </c>
    </row>
    <row r="437" spans="2:8" ht="15" hidden="1" customHeight="1">
      <c r="B437" s="80">
        <v>3121</v>
      </c>
      <c r="C437" s="79" t="s">
        <v>1318</v>
      </c>
      <c r="D437" s="121"/>
      <c r="E437" s="146"/>
      <c r="F437" s="146"/>
      <c r="G437" s="154" t="e">
        <v>#DIV/0!</v>
      </c>
      <c r="H437" s="154" t="e">
        <v>#DIV/0!</v>
      </c>
    </row>
    <row r="438" spans="2:8" ht="15" hidden="1" customHeight="1">
      <c r="B438" s="80">
        <v>3132</v>
      </c>
      <c r="C438" s="79" t="s">
        <v>1388</v>
      </c>
      <c r="D438" s="121"/>
      <c r="E438" s="146"/>
      <c r="F438" s="146"/>
      <c r="G438" s="154" t="e">
        <v>#DIV/0!</v>
      </c>
      <c r="H438" s="154" t="e">
        <v>#DIV/0!</v>
      </c>
    </row>
    <row r="439" spans="2:8" ht="15" hidden="1" customHeight="1">
      <c r="B439" s="80">
        <v>3133</v>
      </c>
      <c r="C439" s="79" t="s">
        <v>1439</v>
      </c>
      <c r="D439" s="121"/>
      <c r="E439" s="146"/>
      <c r="F439" s="146"/>
      <c r="G439" s="154" t="e">
        <v>#DIV/0!</v>
      </c>
      <c r="H439" s="154" t="e">
        <v>#DIV/0!</v>
      </c>
    </row>
    <row r="440" spans="2:8" ht="15" customHeight="1">
      <c r="B440" s="80">
        <v>3211</v>
      </c>
      <c r="C440" s="79" t="s">
        <v>1264</v>
      </c>
      <c r="D440" s="121">
        <v>6162.62</v>
      </c>
      <c r="E440" s="146"/>
      <c r="F440" s="146"/>
      <c r="G440" s="154" t="e">
        <v>#DIV/0!</v>
      </c>
      <c r="H440" s="154">
        <v>0</v>
      </c>
    </row>
    <row r="441" spans="2:8" ht="15" hidden="1" customHeight="1">
      <c r="B441" s="80">
        <v>3213</v>
      </c>
      <c r="C441" s="79" t="s">
        <v>1266</v>
      </c>
      <c r="D441" s="121"/>
      <c r="E441" s="146"/>
      <c r="F441" s="146"/>
      <c r="G441" s="154" t="e">
        <v>#DIV/0!</v>
      </c>
      <c r="H441" s="154" t="e">
        <v>#DIV/0!</v>
      </c>
    </row>
    <row r="442" spans="2:8" ht="15" customHeight="1">
      <c r="B442" s="80">
        <v>3221</v>
      </c>
      <c r="C442" s="79" t="s">
        <v>1267</v>
      </c>
      <c r="D442" s="121">
        <v>244.8</v>
      </c>
      <c r="E442" s="146"/>
      <c r="F442" s="146"/>
      <c r="G442" s="154" t="e">
        <v>#DIV/0!</v>
      </c>
      <c r="H442" s="154">
        <v>0</v>
      </c>
    </row>
    <row r="443" spans="2:8" ht="15" hidden="1" customHeight="1">
      <c r="B443" s="80">
        <v>3223</v>
      </c>
      <c r="C443" s="79" t="s">
        <v>1269</v>
      </c>
      <c r="D443" s="121"/>
      <c r="E443" s="146"/>
      <c r="F443" s="146"/>
      <c r="G443" s="154" t="e">
        <v>#DIV/0!</v>
      </c>
      <c r="H443" s="154" t="e">
        <v>#DIV/0!</v>
      </c>
    </row>
    <row r="444" spans="2:8" ht="15" hidden="1" customHeight="1">
      <c r="B444" s="80">
        <v>3224</v>
      </c>
      <c r="C444" s="79" t="s">
        <v>1270</v>
      </c>
      <c r="D444" s="121"/>
      <c r="E444" s="146"/>
      <c r="F444" s="146"/>
      <c r="G444" s="154" t="e">
        <v>#DIV/0!</v>
      </c>
      <c r="H444" s="154" t="e">
        <v>#DIV/0!</v>
      </c>
    </row>
    <row r="445" spans="2:8" ht="15" customHeight="1">
      <c r="B445" s="80">
        <v>3227</v>
      </c>
      <c r="C445" s="79" t="s">
        <v>1271</v>
      </c>
      <c r="D445" s="121"/>
      <c r="E445" s="146"/>
      <c r="F445" s="146">
        <v>6.3</v>
      </c>
      <c r="G445" s="154" t="e">
        <v>#DIV/0!</v>
      </c>
      <c r="H445" s="154" t="e">
        <v>#DIV/0!</v>
      </c>
    </row>
    <row r="446" spans="2:8" ht="15" hidden="1" customHeight="1">
      <c r="B446" s="80">
        <v>3231</v>
      </c>
      <c r="C446" s="79" t="s">
        <v>1426</v>
      </c>
      <c r="D446" s="121"/>
      <c r="E446" s="146"/>
      <c r="F446" s="146"/>
      <c r="G446" s="154" t="e">
        <v>#DIV/0!</v>
      </c>
      <c r="H446" s="154" t="e">
        <v>#DIV/0!</v>
      </c>
    </row>
    <row r="447" spans="2:8" ht="15" hidden="1" customHeight="1">
      <c r="B447" s="80">
        <v>3232</v>
      </c>
      <c r="C447" s="79" t="s">
        <v>1273</v>
      </c>
      <c r="D447" s="121"/>
      <c r="E447" s="146"/>
      <c r="F447" s="146"/>
      <c r="G447" s="154" t="e">
        <v>#DIV/0!</v>
      </c>
      <c r="H447" s="154" t="e">
        <v>#DIV/0!</v>
      </c>
    </row>
    <row r="448" spans="2:8" ht="15" hidden="1" customHeight="1">
      <c r="B448" s="80">
        <v>3233</v>
      </c>
      <c r="C448" s="79" t="s">
        <v>1436</v>
      </c>
      <c r="D448" s="121"/>
      <c r="E448" s="146"/>
      <c r="F448" s="146"/>
      <c r="G448" s="154" t="e">
        <v>#DIV/0!</v>
      </c>
      <c r="H448" s="154" t="e">
        <v>#DIV/0!</v>
      </c>
    </row>
    <row r="449" spans="2:8" ht="15" hidden="1" customHeight="1">
      <c r="B449" s="80">
        <v>3234</v>
      </c>
      <c r="C449" s="79" t="s">
        <v>1275</v>
      </c>
      <c r="D449" s="121"/>
      <c r="E449" s="146"/>
      <c r="F449" s="146"/>
      <c r="G449" s="154" t="e">
        <v>#DIV/0!</v>
      </c>
      <c r="H449" s="154" t="e">
        <v>#DIV/0!</v>
      </c>
    </row>
    <row r="450" spans="2:8" ht="15" hidden="1" customHeight="1">
      <c r="B450" s="80">
        <v>3235</v>
      </c>
      <c r="C450" s="79" t="s">
        <v>1276</v>
      </c>
      <c r="D450" s="121"/>
      <c r="E450" s="146"/>
      <c r="F450" s="146"/>
      <c r="G450" s="154" t="e">
        <v>#DIV/0!</v>
      </c>
      <c r="H450" s="154" t="e">
        <v>#DIV/0!</v>
      </c>
    </row>
    <row r="451" spans="2:8" ht="15" hidden="1" customHeight="1">
      <c r="B451" s="80">
        <v>3236</v>
      </c>
      <c r="C451" s="79" t="s">
        <v>1277</v>
      </c>
      <c r="D451" s="121"/>
      <c r="E451" s="146"/>
      <c r="F451" s="146"/>
      <c r="G451" s="154" t="e">
        <v>#DIV/0!</v>
      </c>
      <c r="H451" s="154" t="e">
        <v>#DIV/0!</v>
      </c>
    </row>
    <row r="452" spans="2:8" ht="15" customHeight="1">
      <c r="B452" s="80">
        <v>3237</v>
      </c>
      <c r="C452" s="79" t="s">
        <v>1278</v>
      </c>
      <c r="D452" s="121"/>
      <c r="E452" s="146">
        <v>3000</v>
      </c>
      <c r="F452" s="146"/>
      <c r="G452" s="154">
        <v>0</v>
      </c>
      <c r="H452" s="154" t="e">
        <v>#DIV/0!</v>
      </c>
    </row>
    <row r="453" spans="2:8" ht="15" hidden="1" customHeight="1">
      <c r="B453" s="80">
        <v>3238</v>
      </c>
      <c r="C453" s="79" t="s">
        <v>1279</v>
      </c>
      <c r="D453" s="121"/>
      <c r="E453" s="146"/>
      <c r="F453" s="146"/>
      <c r="G453" s="154" t="e">
        <v>#DIV/0!</v>
      </c>
      <c r="H453" s="154" t="e">
        <v>#DIV/0!</v>
      </c>
    </row>
    <row r="454" spans="2:8" ht="15" customHeight="1">
      <c r="B454" s="80">
        <v>3239</v>
      </c>
      <c r="C454" s="79" t="s">
        <v>1280</v>
      </c>
      <c r="D454" s="121">
        <v>2000</v>
      </c>
      <c r="E454" s="146"/>
      <c r="F454" s="146"/>
      <c r="G454" s="154" t="e">
        <v>#DIV/0!</v>
      </c>
      <c r="H454" s="154">
        <v>0</v>
      </c>
    </row>
    <row r="455" spans="2:8" ht="15" hidden="1" customHeight="1">
      <c r="B455" s="80">
        <v>3241</v>
      </c>
      <c r="C455" s="79" t="s">
        <v>1474</v>
      </c>
      <c r="D455" s="121"/>
      <c r="E455" s="146"/>
      <c r="F455" s="146"/>
      <c r="G455" s="154" t="e">
        <v>#DIV/0!</v>
      </c>
      <c r="H455" s="154" t="e">
        <v>#DIV/0!</v>
      </c>
    </row>
    <row r="456" spans="2:8" ht="15" hidden="1" customHeight="1">
      <c r="B456" s="80">
        <v>3292</v>
      </c>
      <c r="C456" s="79" t="s">
        <v>1281</v>
      </c>
      <c r="D456" s="121"/>
      <c r="E456" s="146"/>
      <c r="F456" s="146"/>
      <c r="G456" s="154" t="e">
        <v>#DIV/0!</v>
      </c>
      <c r="H456" s="154" t="e">
        <v>#DIV/0!</v>
      </c>
    </row>
    <row r="457" spans="2:8" ht="15" customHeight="1">
      <c r="B457" s="80">
        <v>3293</v>
      </c>
      <c r="C457" s="79" t="s">
        <v>1322</v>
      </c>
      <c r="D457" s="121">
        <v>744</v>
      </c>
      <c r="E457" s="146"/>
      <c r="F457" s="146"/>
      <c r="G457" s="154" t="e">
        <v>#DIV/0!</v>
      </c>
      <c r="H457" s="154">
        <v>0</v>
      </c>
    </row>
    <row r="458" spans="2:8" ht="15" hidden="1" customHeight="1">
      <c r="B458" s="80">
        <v>3294</v>
      </c>
      <c r="C458" s="79" t="s">
        <v>1283</v>
      </c>
      <c r="D458" s="121"/>
      <c r="E458" s="146"/>
      <c r="F458" s="146"/>
      <c r="G458" s="154" t="e">
        <v>#DIV/0!</v>
      </c>
      <c r="H458" s="154" t="e">
        <v>#DIV/0!</v>
      </c>
    </row>
    <row r="459" spans="2:8" ht="15" hidden="1" customHeight="1">
      <c r="B459" s="80">
        <v>3295</v>
      </c>
      <c r="C459" s="79" t="s">
        <v>1284</v>
      </c>
      <c r="D459" s="121"/>
      <c r="E459" s="146"/>
      <c r="F459" s="146"/>
      <c r="G459" s="154" t="e">
        <v>#DIV/0!</v>
      </c>
      <c r="H459" s="154" t="e">
        <v>#DIV/0!</v>
      </c>
    </row>
    <row r="460" spans="2:8" ht="15" hidden="1" customHeight="1">
      <c r="B460" s="80">
        <v>3299</v>
      </c>
      <c r="C460" s="79" t="s">
        <v>1285</v>
      </c>
      <c r="D460" s="121"/>
      <c r="E460" s="146"/>
      <c r="F460" s="146"/>
      <c r="G460" s="154" t="e">
        <v>#DIV/0!</v>
      </c>
      <c r="H460" s="154" t="e">
        <v>#DIV/0!</v>
      </c>
    </row>
    <row r="461" spans="2:8" ht="15" hidden="1" customHeight="1">
      <c r="B461" s="80">
        <v>3431</v>
      </c>
      <c r="C461" s="79" t="s">
        <v>1286</v>
      </c>
      <c r="D461" s="121"/>
      <c r="E461" s="146"/>
      <c r="F461" s="146"/>
      <c r="G461" s="154" t="e">
        <v>#DIV/0!</v>
      </c>
      <c r="H461" s="154" t="e">
        <v>#DIV/0!</v>
      </c>
    </row>
    <row r="462" spans="2:8" ht="27" customHeight="1">
      <c r="B462" s="80">
        <v>3432</v>
      </c>
      <c r="C462" s="124" t="s">
        <v>1324</v>
      </c>
      <c r="D462" s="121">
        <v>133.91</v>
      </c>
      <c r="E462" s="146"/>
      <c r="F462" s="146">
        <v>14.58</v>
      </c>
      <c r="G462" s="154" t="e">
        <v>#DIV/0!</v>
      </c>
      <c r="H462" s="154">
        <v>10.887909790157568</v>
      </c>
    </row>
    <row r="463" spans="2:8" ht="27" hidden="1" customHeight="1">
      <c r="B463" s="80">
        <v>3434</v>
      </c>
      <c r="C463" s="124" t="s">
        <v>1376</v>
      </c>
      <c r="D463" s="121"/>
      <c r="E463" s="146"/>
      <c r="F463" s="146"/>
      <c r="G463" s="154" t="e">
        <v>#DIV/0!</v>
      </c>
      <c r="H463" s="154" t="e">
        <v>#DIV/0!</v>
      </c>
    </row>
    <row r="464" spans="2:8" ht="15" hidden="1" customHeight="1">
      <c r="B464" s="80">
        <v>3691</v>
      </c>
      <c r="C464" s="79" t="s">
        <v>1475</v>
      </c>
      <c r="D464" s="121"/>
      <c r="E464" s="146"/>
      <c r="F464" s="146"/>
      <c r="G464" s="154" t="e">
        <v>#DIV/0!</v>
      </c>
      <c r="H464" s="154" t="e">
        <v>#DIV/0!</v>
      </c>
    </row>
    <row r="465" spans="2:8" ht="15" hidden="1" customHeight="1">
      <c r="B465" s="80">
        <v>3722</v>
      </c>
      <c r="C465" s="79" t="s">
        <v>1336</v>
      </c>
      <c r="D465" s="121"/>
      <c r="E465" s="146"/>
      <c r="F465" s="146"/>
      <c r="G465" s="154" t="e">
        <v>#DIV/0!</v>
      </c>
      <c r="H465" s="154" t="e">
        <v>#DIV/0!</v>
      </c>
    </row>
    <row r="466" spans="2:8" ht="15" hidden="1" customHeight="1">
      <c r="B466" s="80">
        <v>3811</v>
      </c>
      <c r="C466" s="79" t="s">
        <v>1337</v>
      </c>
      <c r="D466" s="121"/>
      <c r="E466" s="146"/>
      <c r="F466" s="146"/>
      <c r="G466" s="154" t="e">
        <v>#DIV/0!</v>
      </c>
      <c r="H466" s="154" t="e">
        <v>#DIV/0!</v>
      </c>
    </row>
    <row r="467" spans="2:8" ht="15" hidden="1" customHeight="1">
      <c r="B467" s="80">
        <v>4123</v>
      </c>
      <c r="C467" s="79" t="s">
        <v>1338</v>
      </c>
      <c r="D467" s="121"/>
      <c r="E467" s="146"/>
      <c r="F467" s="146"/>
      <c r="G467" s="154" t="e">
        <v>#DIV/0!</v>
      </c>
      <c r="H467" s="154" t="e">
        <v>#DIV/0!</v>
      </c>
    </row>
    <row r="468" spans="2:8" ht="15" hidden="1" customHeight="1">
      <c r="B468" s="80">
        <v>4221</v>
      </c>
      <c r="C468" s="79" t="s">
        <v>1287</v>
      </c>
      <c r="D468" s="121"/>
      <c r="E468" s="146"/>
      <c r="F468" s="146"/>
      <c r="G468" s="154" t="e">
        <v>#DIV/0!</v>
      </c>
      <c r="H468" s="154" t="e">
        <v>#DIV/0!</v>
      </c>
    </row>
    <row r="469" spans="2:8" ht="15" hidden="1" customHeight="1">
      <c r="B469" s="80">
        <v>4222</v>
      </c>
      <c r="C469" s="79" t="s">
        <v>1329</v>
      </c>
      <c r="D469" s="121"/>
      <c r="E469" s="146"/>
      <c r="F469" s="146"/>
      <c r="G469" s="154" t="e">
        <v>#DIV/0!</v>
      </c>
      <c r="H469" s="154" t="e">
        <v>#DIV/0!</v>
      </c>
    </row>
    <row r="470" spans="2:8" ht="15" hidden="1" customHeight="1">
      <c r="B470" s="80">
        <v>4223</v>
      </c>
      <c r="C470" s="79" t="s">
        <v>1339</v>
      </c>
      <c r="D470" s="121"/>
      <c r="E470" s="146"/>
      <c r="F470" s="146"/>
      <c r="G470" s="154" t="e">
        <v>#DIV/0!</v>
      </c>
      <c r="H470" s="154" t="e">
        <v>#DIV/0!</v>
      </c>
    </row>
    <row r="471" spans="2:8" ht="15" hidden="1" customHeight="1">
      <c r="B471" s="80">
        <v>4224</v>
      </c>
      <c r="C471" s="79" t="s">
        <v>1340</v>
      </c>
      <c r="D471" s="121"/>
      <c r="E471" s="146"/>
      <c r="F471" s="146"/>
      <c r="G471" s="154" t="e">
        <v>#DIV/0!</v>
      </c>
      <c r="H471" s="154" t="e">
        <v>#DIV/0!</v>
      </c>
    </row>
    <row r="472" spans="2:8" ht="15" hidden="1" customHeight="1">
      <c r="B472" s="80">
        <v>4225</v>
      </c>
      <c r="C472" s="79" t="s">
        <v>1437</v>
      </c>
      <c r="D472" s="121"/>
      <c r="E472" s="146"/>
      <c r="F472" s="146"/>
      <c r="G472" s="154" t="e">
        <v>#DIV/0!</v>
      </c>
      <c r="H472" s="154" t="e">
        <v>#DIV/0!</v>
      </c>
    </row>
    <row r="473" spans="2:8" ht="15" hidden="1" customHeight="1">
      <c r="B473" s="80">
        <v>4233</v>
      </c>
      <c r="C473" s="79" t="s">
        <v>1391</v>
      </c>
      <c r="D473" s="121"/>
      <c r="E473" s="146"/>
      <c r="F473" s="146"/>
      <c r="G473" s="154" t="e">
        <v>#DIV/0!</v>
      </c>
      <c r="H473" s="154" t="e">
        <v>#DIV/0!</v>
      </c>
    </row>
    <row r="474" spans="2:8" ht="15" hidden="1" customHeight="1">
      <c r="B474" s="80">
        <v>4241</v>
      </c>
      <c r="C474" s="79" t="s">
        <v>1346</v>
      </c>
      <c r="D474" s="121"/>
      <c r="E474" s="146"/>
      <c r="F474" s="146"/>
      <c r="G474" s="154" t="e">
        <v>#DIV/0!</v>
      </c>
      <c r="H474" s="154" t="e">
        <v>#DIV/0!</v>
      </c>
    </row>
    <row r="475" spans="2:8" ht="15" hidden="1" customHeight="1">
      <c r="B475" s="80">
        <v>4262</v>
      </c>
      <c r="C475" s="79" t="s">
        <v>1470</v>
      </c>
      <c r="D475" s="121"/>
      <c r="E475" s="146"/>
      <c r="F475" s="146"/>
      <c r="G475" s="154" t="e">
        <v>#DIV/0!</v>
      </c>
      <c r="H475" s="154" t="e">
        <v>#DIV/0!</v>
      </c>
    </row>
    <row r="476" spans="2:8" ht="15" hidden="1" customHeight="1">
      <c r="B476" s="80">
        <v>4264</v>
      </c>
      <c r="C476" s="79" t="s">
        <v>1332</v>
      </c>
      <c r="D476" s="121"/>
      <c r="E476" s="146"/>
      <c r="F476" s="146"/>
      <c r="G476" s="154" t="e">
        <v>#DIV/0!</v>
      </c>
      <c r="H476" s="154" t="e">
        <v>#DIV/0!</v>
      </c>
    </row>
    <row r="477" spans="2:8" ht="15" hidden="1" customHeight="1">
      <c r="B477" s="80">
        <v>4521</v>
      </c>
      <c r="C477" s="79" t="s">
        <v>1490</v>
      </c>
      <c r="D477" s="121"/>
      <c r="E477" s="146">
        <v>0</v>
      </c>
      <c r="F477" s="146">
        <v>0</v>
      </c>
      <c r="G477" s="154" t="e">
        <v>#DIV/0!</v>
      </c>
      <c r="H477" s="154" t="e">
        <v>#DIV/0!</v>
      </c>
    </row>
    <row r="478" spans="2:8" ht="15" customHeight="1">
      <c r="B478" s="67"/>
      <c r="C478" s="67" t="s">
        <v>1441</v>
      </c>
      <c r="D478" s="72">
        <v>118213.67</v>
      </c>
      <c r="E478" s="72">
        <v>0</v>
      </c>
      <c r="F478" s="149">
        <v>0</v>
      </c>
      <c r="G478" s="149" t="e">
        <v>#DIV/0!</v>
      </c>
      <c r="H478" s="149">
        <v>0</v>
      </c>
    </row>
    <row r="479" spans="2:8" ht="15" hidden="1" customHeight="1">
      <c r="B479" s="80">
        <v>3111</v>
      </c>
      <c r="C479" s="79" t="s">
        <v>1438</v>
      </c>
      <c r="D479" s="121"/>
      <c r="E479" s="121"/>
      <c r="F479" s="146"/>
      <c r="G479" s="154" t="e">
        <v>#DIV/0!</v>
      </c>
      <c r="H479" s="154" t="e">
        <v>#DIV/0!</v>
      </c>
    </row>
    <row r="480" spans="2:8" ht="15" hidden="1" customHeight="1">
      <c r="B480" s="80">
        <v>3132</v>
      </c>
      <c r="C480" s="79" t="s">
        <v>1388</v>
      </c>
      <c r="D480" s="121"/>
      <c r="E480" s="121"/>
      <c r="F480" s="146"/>
      <c r="G480" s="154" t="e">
        <v>#DIV/0!</v>
      </c>
      <c r="H480" s="154" t="e">
        <v>#DIV/0!</v>
      </c>
    </row>
    <row r="481" spans="2:8" ht="15" hidden="1" customHeight="1">
      <c r="B481" s="80">
        <v>3133</v>
      </c>
      <c r="C481" s="79" t="s">
        <v>1439</v>
      </c>
      <c r="D481" s="121"/>
      <c r="E481" s="121"/>
      <c r="F481" s="146"/>
      <c r="G481" s="154" t="e">
        <v>#DIV/0!</v>
      </c>
      <c r="H481" s="154" t="e">
        <v>#DIV/0!</v>
      </c>
    </row>
    <row r="482" spans="2:8" ht="15" customHeight="1">
      <c r="B482" s="80">
        <v>3211</v>
      </c>
      <c r="C482" s="79" t="s">
        <v>1342</v>
      </c>
      <c r="D482" s="121">
        <v>1919.08</v>
      </c>
      <c r="E482" s="121"/>
      <c r="F482" s="146"/>
      <c r="G482" s="154" t="e">
        <v>#DIV/0!</v>
      </c>
      <c r="H482" s="154">
        <v>0</v>
      </c>
    </row>
    <row r="483" spans="2:8" ht="15" customHeight="1">
      <c r="B483" s="80">
        <v>3222</v>
      </c>
      <c r="C483" s="79" t="s">
        <v>1268</v>
      </c>
      <c r="D483" s="121">
        <v>317.22000000000003</v>
      </c>
      <c r="E483" s="146"/>
      <c r="F483" s="146"/>
      <c r="G483" s="154" t="e">
        <v>#DIV/0!</v>
      </c>
      <c r="H483" s="154">
        <v>0</v>
      </c>
    </row>
    <row r="484" spans="2:8" ht="15" customHeight="1">
      <c r="B484" s="80">
        <v>3237</v>
      </c>
      <c r="C484" s="79" t="s">
        <v>1278</v>
      </c>
      <c r="D484" s="121">
        <v>11047.87</v>
      </c>
      <c r="E484" s="146"/>
      <c r="F484" s="146"/>
      <c r="G484" s="154" t="e">
        <v>#DIV/0!</v>
      </c>
      <c r="H484" s="154">
        <v>0</v>
      </c>
    </row>
    <row r="485" spans="2:8" ht="15" customHeight="1">
      <c r="B485" s="80">
        <v>3293</v>
      </c>
      <c r="C485" s="79" t="s">
        <v>1322</v>
      </c>
      <c r="D485" s="121">
        <v>104929.5</v>
      </c>
      <c r="E485" s="146"/>
      <c r="F485" s="146"/>
      <c r="G485" s="154" t="e">
        <v>#DIV/0!</v>
      </c>
      <c r="H485" s="154">
        <v>0</v>
      </c>
    </row>
    <row r="486" spans="2:8" ht="15" customHeight="1">
      <c r="B486" s="80">
        <v>4221</v>
      </c>
      <c r="C486" s="79" t="s">
        <v>1287</v>
      </c>
      <c r="D486" s="121"/>
      <c r="E486" s="121"/>
      <c r="F486" s="146"/>
      <c r="G486" s="154" t="e">
        <v>#DIV/0!</v>
      </c>
      <c r="H486" s="154" t="e">
        <v>#DIV/0!</v>
      </c>
    </row>
    <row r="487" spans="2:8" ht="15" customHeight="1">
      <c r="B487" s="67"/>
      <c r="C487" s="67" t="s">
        <v>1653</v>
      </c>
      <c r="D487" s="72">
        <v>74103.400000000009</v>
      </c>
      <c r="E487" s="72">
        <v>80500</v>
      </c>
      <c r="F487" s="149">
        <v>79399.25</v>
      </c>
      <c r="G487" s="149">
        <v>98.632608695652166</v>
      </c>
      <c r="H487" s="149">
        <v>107.14656817366004</v>
      </c>
    </row>
    <row r="488" spans="2:8" ht="15" hidden="1" customHeight="1">
      <c r="B488" s="80">
        <v>3111</v>
      </c>
      <c r="C488" s="79" t="s">
        <v>1438</v>
      </c>
      <c r="D488" s="121"/>
      <c r="E488" s="146"/>
      <c r="F488" s="146"/>
      <c r="G488" s="154" t="e">
        <v>#DIV/0!</v>
      </c>
      <c r="H488" s="154" t="e">
        <v>#DIV/0!</v>
      </c>
    </row>
    <row r="489" spans="2:8" ht="15" hidden="1" customHeight="1">
      <c r="B489" s="80">
        <v>3132</v>
      </c>
      <c r="C489" s="79" t="s">
        <v>1388</v>
      </c>
      <c r="D489" s="121"/>
      <c r="E489" s="146"/>
      <c r="F489" s="146"/>
      <c r="G489" s="154" t="e">
        <v>#DIV/0!</v>
      </c>
      <c r="H489" s="154" t="e">
        <v>#DIV/0!</v>
      </c>
    </row>
    <row r="490" spans="2:8" ht="15" hidden="1" customHeight="1">
      <c r="B490" s="80">
        <v>3133</v>
      </c>
      <c r="C490" s="79" t="s">
        <v>1439</v>
      </c>
      <c r="D490" s="121"/>
      <c r="E490" s="146"/>
      <c r="F490" s="146"/>
      <c r="G490" s="154" t="e">
        <v>#DIV/0!</v>
      </c>
      <c r="H490" s="154" t="e">
        <v>#DIV/0!</v>
      </c>
    </row>
    <row r="491" spans="2:8" ht="15" customHeight="1">
      <c r="B491" s="80">
        <v>3211</v>
      </c>
      <c r="C491" s="79" t="s">
        <v>1342</v>
      </c>
      <c r="D491" s="121">
        <v>5909.41</v>
      </c>
      <c r="E491" s="146"/>
      <c r="F491" s="146"/>
      <c r="G491" s="154" t="e">
        <v>#DIV/0!</v>
      </c>
      <c r="H491" s="154">
        <v>0</v>
      </c>
    </row>
    <row r="492" spans="2:8" ht="15" hidden="1" customHeight="1">
      <c r="B492" s="80">
        <v>3212</v>
      </c>
      <c r="C492" s="79" t="s">
        <v>1265</v>
      </c>
      <c r="D492" s="121"/>
      <c r="E492" s="146"/>
      <c r="F492" s="146"/>
      <c r="G492" s="154" t="e">
        <v>#DIV/0!</v>
      </c>
      <c r="H492" s="154" t="e">
        <v>#DIV/0!</v>
      </c>
    </row>
    <row r="493" spans="2:8" ht="15" hidden="1" customHeight="1">
      <c r="B493" s="80">
        <v>3213</v>
      </c>
      <c r="C493" s="79" t="s">
        <v>1266</v>
      </c>
      <c r="D493" s="121"/>
      <c r="E493" s="146"/>
      <c r="F493" s="146"/>
      <c r="G493" s="154" t="e">
        <v>#DIV/0!</v>
      </c>
      <c r="H493" s="154" t="e">
        <v>#DIV/0!</v>
      </c>
    </row>
    <row r="494" spans="2:8" ht="15" hidden="1" customHeight="1">
      <c r="B494" s="80">
        <v>3221</v>
      </c>
      <c r="C494" s="79" t="s">
        <v>1267</v>
      </c>
      <c r="D494" s="121"/>
      <c r="E494" s="146"/>
      <c r="F494" s="146"/>
      <c r="G494" s="154" t="e">
        <v>#DIV/0!</v>
      </c>
      <c r="H494" s="154" t="e">
        <v>#DIV/0!</v>
      </c>
    </row>
    <row r="495" spans="2:8" ht="15" hidden="1" customHeight="1">
      <c r="B495" s="80">
        <v>3223</v>
      </c>
      <c r="C495" s="79" t="s">
        <v>1269</v>
      </c>
      <c r="D495" s="121"/>
      <c r="E495" s="146"/>
      <c r="F495" s="146"/>
      <c r="G495" s="154" t="e">
        <v>#DIV/0!</v>
      </c>
      <c r="H495" s="154" t="e">
        <v>#DIV/0!</v>
      </c>
    </row>
    <row r="496" spans="2:8" ht="15" customHeight="1">
      <c r="B496" s="80">
        <v>3224</v>
      </c>
      <c r="C496" s="79" t="s">
        <v>1472</v>
      </c>
      <c r="D496" s="121">
        <v>22986.59</v>
      </c>
      <c r="E496" s="146">
        <v>17500</v>
      </c>
      <c r="F496" s="146">
        <v>17482</v>
      </c>
      <c r="G496" s="154">
        <v>99.897142857142867</v>
      </c>
      <c r="H496" s="154">
        <v>76.053037879911727</v>
      </c>
    </row>
    <row r="497" spans="2:8" ht="15" customHeight="1">
      <c r="B497" s="80">
        <v>3231</v>
      </c>
      <c r="C497" s="79" t="s">
        <v>1272</v>
      </c>
      <c r="D497" s="121"/>
      <c r="E497" s="146"/>
      <c r="F497" s="146"/>
      <c r="G497" s="154" t="e">
        <v>#DIV/0!</v>
      </c>
      <c r="H497" s="154" t="e">
        <v>#DIV/0!</v>
      </c>
    </row>
    <row r="498" spans="2:8" ht="15" customHeight="1">
      <c r="B498" s="80">
        <v>3232</v>
      </c>
      <c r="C498" s="79" t="s">
        <v>1273</v>
      </c>
      <c r="D498" s="121">
        <v>17222.939999999999</v>
      </c>
      <c r="E498" s="146">
        <v>38000</v>
      </c>
      <c r="F498" s="146">
        <v>37935.879999999997</v>
      </c>
      <c r="G498" s="154">
        <v>99.831263157894739</v>
      </c>
      <c r="H498" s="154">
        <v>220.26367159149368</v>
      </c>
    </row>
    <row r="499" spans="2:8" ht="15" customHeight="1">
      <c r="B499" s="80">
        <v>3233</v>
      </c>
      <c r="C499" s="79" t="s">
        <v>1274</v>
      </c>
      <c r="D499" s="121"/>
      <c r="E499" s="146"/>
      <c r="F499" s="146"/>
      <c r="G499" s="154" t="e">
        <v>#DIV/0!</v>
      </c>
      <c r="H499" s="154" t="e">
        <v>#DIV/0!</v>
      </c>
    </row>
    <row r="500" spans="2:8" ht="15" customHeight="1">
      <c r="B500" s="80">
        <v>3235</v>
      </c>
      <c r="C500" s="79" t="s">
        <v>1276</v>
      </c>
      <c r="D500" s="121">
        <v>14013.41</v>
      </c>
      <c r="E500" s="146"/>
      <c r="F500" s="146"/>
      <c r="G500" s="154" t="e">
        <v>#DIV/0!</v>
      </c>
      <c r="H500" s="154">
        <v>0</v>
      </c>
    </row>
    <row r="501" spans="2:8" ht="15" customHeight="1">
      <c r="B501" s="80">
        <v>3237</v>
      </c>
      <c r="C501" s="79" t="s">
        <v>1278</v>
      </c>
      <c r="D501" s="121"/>
      <c r="E501" s="146">
        <v>6000</v>
      </c>
      <c r="F501" s="146">
        <v>6000</v>
      </c>
      <c r="G501" s="154">
        <v>100</v>
      </c>
      <c r="H501" s="154" t="e">
        <v>#DIV/0!</v>
      </c>
    </row>
    <row r="502" spans="2:8" ht="15" customHeight="1">
      <c r="B502" s="80">
        <v>3239</v>
      </c>
      <c r="C502" s="79" t="s">
        <v>1280</v>
      </c>
      <c r="D502" s="121"/>
      <c r="E502" s="146"/>
      <c r="F502" s="146"/>
      <c r="G502" s="154" t="e">
        <v>#DIV/0!</v>
      </c>
      <c r="H502" s="154" t="e">
        <v>#DIV/0!</v>
      </c>
    </row>
    <row r="503" spans="2:8" ht="15" customHeight="1">
      <c r="B503" s="80">
        <v>3241</v>
      </c>
      <c r="C503" s="79" t="s">
        <v>1382</v>
      </c>
      <c r="D503" s="121">
        <v>13971.05</v>
      </c>
      <c r="E503" s="146">
        <v>1000</v>
      </c>
      <c r="F503" s="146">
        <v>856.37</v>
      </c>
      <c r="G503" s="154">
        <v>85.637</v>
      </c>
      <c r="H503" s="154">
        <v>6.1296037162561152</v>
      </c>
    </row>
    <row r="504" spans="2:8" ht="15" hidden="1" customHeight="1">
      <c r="B504" s="80">
        <v>3293</v>
      </c>
      <c r="C504" s="79" t="s">
        <v>1322</v>
      </c>
      <c r="D504" s="121"/>
      <c r="E504" s="146"/>
      <c r="F504" s="146"/>
      <c r="G504" s="154" t="e">
        <v>#DIV/0!</v>
      </c>
      <c r="H504" s="154" t="e">
        <v>#DIV/0!</v>
      </c>
    </row>
    <row r="505" spans="2:8" ht="15" hidden="1" customHeight="1">
      <c r="B505" s="80">
        <v>3294</v>
      </c>
      <c r="C505" s="79" t="s">
        <v>1323</v>
      </c>
      <c r="D505" s="121"/>
      <c r="E505" s="146"/>
      <c r="F505" s="146"/>
      <c r="G505" s="154" t="e">
        <v>#DIV/0!</v>
      </c>
      <c r="H505" s="154" t="e">
        <v>#DIV/0!</v>
      </c>
    </row>
    <row r="506" spans="2:8" ht="15" hidden="1" customHeight="1">
      <c r="B506" s="80">
        <v>3295</v>
      </c>
      <c r="C506" s="79" t="s">
        <v>1284</v>
      </c>
      <c r="D506" s="121"/>
      <c r="E506" s="146"/>
      <c r="F506" s="146"/>
      <c r="G506" s="154" t="e">
        <v>#DIV/0!</v>
      </c>
      <c r="H506" s="154" t="e">
        <v>#DIV/0!</v>
      </c>
    </row>
    <row r="507" spans="2:8" ht="15" hidden="1" customHeight="1">
      <c r="B507" s="80">
        <v>3299</v>
      </c>
      <c r="C507" s="79" t="s">
        <v>1285</v>
      </c>
      <c r="D507" s="121"/>
      <c r="E507" s="146"/>
      <c r="F507" s="146"/>
      <c r="G507" s="154" t="e">
        <v>#DIV/0!</v>
      </c>
      <c r="H507" s="154" t="e">
        <v>#DIV/0!</v>
      </c>
    </row>
    <row r="508" spans="2:8" ht="27.75" hidden="1" customHeight="1">
      <c r="B508" s="80">
        <v>3432</v>
      </c>
      <c r="C508" s="124" t="s">
        <v>1324</v>
      </c>
      <c r="D508" s="121"/>
      <c r="E508" s="146"/>
      <c r="F508" s="146"/>
      <c r="G508" s="154" t="e">
        <v>#DIV/0!</v>
      </c>
      <c r="H508" s="154" t="e">
        <v>#DIV/0!</v>
      </c>
    </row>
    <row r="509" spans="2:8" ht="15" hidden="1" customHeight="1">
      <c r="B509" s="80">
        <v>3721</v>
      </c>
      <c r="C509" s="79" t="s">
        <v>1428</v>
      </c>
      <c r="D509" s="121"/>
      <c r="E509" s="146"/>
      <c r="F509" s="146"/>
      <c r="G509" s="154" t="e">
        <v>#DIV/0!</v>
      </c>
      <c r="H509" s="154" t="e">
        <v>#DIV/0!</v>
      </c>
    </row>
    <row r="510" spans="2:8" ht="15" hidden="1" customHeight="1">
      <c r="B510" s="80">
        <v>3811</v>
      </c>
      <c r="C510" s="79" t="s">
        <v>1337</v>
      </c>
      <c r="D510" s="121"/>
      <c r="E510" s="146"/>
      <c r="F510" s="146"/>
      <c r="G510" s="154" t="e">
        <v>#DIV/0!</v>
      </c>
      <c r="H510" s="154" t="e">
        <v>#DIV/0!</v>
      </c>
    </row>
    <row r="511" spans="2:8" ht="15" hidden="1" customHeight="1">
      <c r="B511" s="80">
        <v>4123</v>
      </c>
      <c r="C511" s="79" t="s">
        <v>1338</v>
      </c>
      <c r="D511" s="121"/>
      <c r="E511" s="146"/>
      <c r="F511" s="146"/>
      <c r="G511" s="154" t="e">
        <v>#DIV/0!</v>
      </c>
      <c r="H511" s="154" t="e">
        <v>#DIV/0!</v>
      </c>
    </row>
    <row r="512" spans="2:8" ht="15" customHeight="1">
      <c r="B512" s="80">
        <v>4221</v>
      </c>
      <c r="C512" s="79" t="s">
        <v>1287</v>
      </c>
      <c r="D512" s="121"/>
      <c r="E512" s="146">
        <v>6000</v>
      </c>
      <c r="F512" s="146">
        <v>9225</v>
      </c>
      <c r="G512" s="154">
        <v>153.75</v>
      </c>
      <c r="H512" s="154" t="e">
        <v>#DIV/0!</v>
      </c>
    </row>
    <row r="513" spans="2:8" ht="15" customHeight="1">
      <c r="B513" s="80">
        <v>4222</v>
      </c>
      <c r="C513" s="79" t="s">
        <v>1329</v>
      </c>
      <c r="D513" s="121"/>
      <c r="E513" s="146">
        <v>12000</v>
      </c>
      <c r="F513" s="146">
        <v>7900</v>
      </c>
      <c r="G513" s="154"/>
      <c r="H513" s="154"/>
    </row>
    <row r="514" spans="2:8" ht="15" hidden="1" customHeight="1">
      <c r="B514" s="80">
        <v>4224</v>
      </c>
      <c r="C514" s="79" t="s">
        <v>1340</v>
      </c>
      <c r="D514" s="121"/>
      <c r="E514" s="146"/>
      <c r="F514" s="146"/>
      <c r="G514" s="154" t="e">
        <v>#DIV/0!</v>
      </c>
      <c r="H514" s="154" t="e">
        <v>#DIV/0!</v>
      </c>
    </row>
    <row r="515" spans="2:8" ht="15" hidden="1" customHeight="1">
      <c r="B515" s="80">
        <v>4227</v>
      </c>
      <c r="C515" s="79" t="s">
        <v>1288</v>
      </c>
      <c r="D515" s="121"/>
      <c r="E515" s="146"/>
      <c r="F515" s="146"/>
      <c r="G515" s="154" t="e">
        <v>#DIV/0!</v>
      </c>
      <c r="H515" s="154" t="e">
        <v>#DIV/0!</v>
      </c>
    </row>
    <row r="516" spans="2:8" ht="15" hidden="1" customHeight="1">
      <c r="B516" s="80">
        <v>4241</v>
      </c>
      <c r="C516" s="79" t="s">
        <v>1331</v>
      </c>
      <c r="D516" s="121"/>
      <c r="E516" s="146"/>
      <c r="F516" s="146"/>
      <c r="G516" s="154" t="e">
        <v>#DIV/0!</v>
      </c>
      <c r="H516" s="154" t="e">
        <v>#DIV/0!</v>
      </c>
    </row>
    <row r="517" spans="2:8" ht="15" customHeight="1">
      <c r="B517" s="67"/>
      <c r="C517" s="67" t="s">
        <v>522</v>
      </c>
      <c r="D517" s="72">
        <v>50731.25</v>
      </c>
      <c r="E517" s="72">
        <v>66700</v>
      </c>
      <c r="F517" s="72">
        <v>66700.25</v>
      </c>
      <c r="G517" s="149">
        <v>100.00037481259369</v>
      </c>
      <c r="H517" s="149">
        <v>131.47763952199088</v>
      </c>
    </row>
    <row r="518" spans="2:8" ht="15" customHeight="1">
      <c r="B518" s="80">
        <v>3223</v>
      </c>
      <c r="C518" s="79" t="s">
        <v>1665</v>
      </c>
      <c r="D518" s="121"/>
      <c r="E518" s="121"/>
      <c r="F518" s="146">
        <v>5000</v>
      </c>
      <c r="G518" s="154"/>
      <c r="H518" s="154"/>
    </row>
    <row r="519" spans="2:8" ht="15" customHeight="1">
      <c r="B519" s="80">
        <v>3224</v>
      </c>
      <c r="C519" s="79" t="s">
        <v>1472</v>
      </c>
      <c r="D519" s="121"/>
      <c r="E519" s="121">
        <v>15000</v>
      </c>
      <c r="F519" s="146">
        <v>15000</v>
      </c>
      <c r="G519" s="154">
        <v>100</v>
      </c>
      <c r="H519" s="154" t="e">
        <v>#DIV/0!</v>
      </c>
    </row>
    <row r="520" spans="2:8" ht="15" customHeight="1">
      <c r="B520" s="80">
        <v>3235</v>
      </c>
      <c r="C520" s="79" t="s">
        <v>1276</v>
      </c>
      <c r="D520" s="121"/>
      <c r="E520" s="121"/>
      <c r="F520" s="146"/>
      <c r="G520" s="154" t="e">
        <v>#DIV/0!</v>
      </c>
      <c r="H520" s="154" t="e">
        <v>#DIV/0!</v>
      </c>
    </row>
    <row r="521" spans="2:8" ht="15" customHeight="1">
      <c r="B521" s="80">
        <v>3237</v>
      </c>
      <c r="C521" s="79" t="s">
        <v>1278</v>
      </c>
      <c r="D521" s="121">
        <v>16250</v>
      </c>
      <c r="E521" s="121"/>
      <c r="F521" s="146"/>
      <c r="G521" s="154" t="e">
        <v>#DIV/0!</v>
      </c>
      <c r="H521" s="154">
        <v>0</v>
      </c>
    </row>
    <row r="522" spans="2:8" ht="15" customHeight="1">
      <c r="B522" s="80">
        <v>3239</v>
      </c>
      <c r="C522" s="79" t="s">
        <v>1280</v>
      </c>
      <c r="D522" s="121">
        <v>19500</v>
      </c>
      <c r="E522" s="121">
        <v>5000</v>
      </c>
      <c r="F522" s="146"/>
      <c r="G522" s="154">
        <v>0</v>
      </c>
      <c r="H522" s="154">
        <v>0</v>
      </c>
    </row>
    <row r="523" spans="2:8" ht="15" customHeight="1">
      <c r="B523" s="80">
        <v>3293</v>
      </c>
      <c r="C523" s="79" t="s">
        <v>1322</v>
      </c>
      <c r="D523" s="121"/>
      <c r="E523" s="121"/>
      <c r="F523" s="146"/>
      <c r="G523" s="154" t="e">
        <v>#DIV/0!</v>
      </c>
      <c r="H523" s="154" t="e">
        <v>#DIV/0!</v>
      </c>
    </row>
    <row r="524" spans="2:8" ht="15" customHeight="1">
      <c r="B524" s="80">
        <v>3299</v>
      </c>
      <c r="C524" s="79" t="s">
        <v>1285</v>
      </c>
      <c r="D524" s="121">
        <v>14981.25</v>
      </c>
      <c r="E524" s="121">
        <v>46700</v>
      </c>
      <c r="F524" s="146">
        <v>46700.25</v>
      </c>
      <c r="G524" s="154">
        <v>100.00053533190578</v>
      </c>
      <c r="H524" s="154">
        <v>311.72465581977474</v>
      </c>
    </row>
    <row r="525" spans="2:8" ht="15" hidden="1" customHeight="1">
      <c r="B525" s="80">
        <v>3811</v>
      </c>
      <c r="C525" s="79" t="s">
        <v>1454</v>
      </c>
      <c r="D525" s="121"/>
      <c r="E525" s="121"/>
      <c r="F525" s="146"/>
      <c r="G525" s="154" t="e">
        <v>#DIV/0!</v>
      </c>
      <c r="H525" s="154" t="e">
        <v>#DIV/0!</v>
      </c>
    </row>
    <row r="526" spans="2:8" ht="15" hidden="1" customHeight="1">
      <c r="B526" s="80">
        <v>4227</v>
      </c>
      <c r="C526" s="79" t="s">
        <v>1642</v>
      </c>
      <c r="D526" s="121"/>
      <c r="E526" s="121"/>
      <c r="F526" s="146"/>
      <c r="G526" s="154"/>
      <c r="H526" s="154"/>
    </row>
    <row r="527" spans="2:8" ht="15" hidden="1" customHeight="1">
      <c r="B527" s="80">
        <v>4241</v>
      </c>
      <c r="C527" s="79" t="s">
        <v>1331</v>
      </c>
      <c r="D527" s="121"/>
      <c r="E527" s="146"/>
      <c r="F527" s="146"/>
      <c r="G527" s="154" t="e">
        <v>#DIV/0!</v>
      </c>
      <c r="H527" s="154" t="e">
        <v>#DIV/0!</v>
      </c>
    </row>
    <row r="528" spans="2:8" ht="15" customHeight="1">
      <c r="B528" s="67"/>
      <c r="C528" s="67" t="s">
        <v>738</v>
      </c>
      <c r="D528" s="72">
        <v>13186.51</v>
      </c>
      <c r="E528" s="72">
        <v>8000</v>
      </c>
      <c r="F528" s="72">
        <v>4747.3999999999996</v>
      </c>
      <c r="G528" s="149">
        <v>59.342500000000001</v>
      </c>
      <c r="H528" s="149">
        <v>36.001944411371923</v>
      </c>
    </row>
    <row r="529" spans="2:8" ht="15" customHeight="1">
      <c r="B529" s="80">
        <v>4221</v>
      </c>
      <c r="C529" s="79" t="s">
        <v>1287</v>
      </c>
      <c r="D529" s="121">
        <v>13186.51</v>
      </c>
      <c r="E529" s="146">
        <v>8000</v>
      </c>
      <c r="F529" s="146">
        <v>4747.3999999999996</v>
      </c>
      <c r="G529" s="154">
        <v>59.342500000000001</v>
      </c>
      <c r="H529" s="154">
        <v>36.001944411371923</v>
      </c>
    </row>
    <row r="530" spans="2:8" ht="15" hidden="1" customHeight="1">
      <c r="B530" s="80">
        <v>4227</v>
      </c>
      <c r="C530" s="79" t="s">
        <v>1288</v>
      </c>
      <c r="D530" s="121"/>
      <c r="E530" s="121"/>
      <c r="F530" s="146"/>
      <c r="G530" s="154" t="e">
        <v>#DIV/0!</v>
      </c>
      <c r="H530" s="154" t="e">
        <v>#DIV/0!</v>
      </c>
    </row>
    <row r="531" spans="2:8" ht="15" hidden="1" customHeight="1">
      <c r="B531" s="80">
        <v>4263</v>
      </c>
      <c r="C531" s="79" t="s">
        <v>1586</v>
      </c>
      <c r="D531" s="121"/>
      <c r="E531" s="121"/>
      <c r="F531" s="146"/>
      <c r="G531" s="154" t="e">
        <v>#DIV/0!</v>
      </c>
      <c r="H531" s="154" t="e">
        <v>#DIV/0!</v>
      </c>
    </row>
    <row r="532" spans="2:8" ht="30" customHeight="1">
      <c r="B532" s="74"/>
      <c r="C532" s="74" t="s">
        <v>1006</v>
      </c>
      <c r="D532" s="98">
        <v>360428.38999999996</v>
      </c>
      <c r="E532" s="98">
        <v>152774</v>
      </c>
      <c r="F532" s="98">
        <v>122535.1</v>
      </c>
      <c r="G532" s="91">
        <v>80.206776022097998</v>
      </c>
      <c r="H532" s="91">
        <v>33.997072206215506</v>
      </c>
    </row>
    <row r="533" spans="2:8" ht="15" customHeight="1">
      <c r="B533" s="67"/>
      <c r="C533" s="67" t="s">
        <v>1486</v>
      </c>
      <c r="D533" s="72">
        <v>160810.77999999997</v>
      </c>
      <c r="E533" s="72">
        <v>70000</v>
      </c>
      <c r="F533" s="149">
        <v>58870.91</v>
      </c>
      <c r="G533" s="149">
        <v>84.101299999999995</v>
      </c>
      <c r="H533" s="149">
        <v>36.608808190595191</v>
      </c>
    </row>
    <row r="534" spans="2:8" ht="15" customHeight="1">
      <c r="B534" s="80">
        <v>3211</v>
      </c>
      <c r="C534" s="79" t="s">
        <v>1342</v>
      </c>
      <c r="D534" s="121">
        <v>72476.929999999993</v>
      </c>
      <c r="E534" s="146">
        <v>4000</v>
      </c>
      <c r="F534" s="146">
        <v>3915.32</v>
      </c>
      <c r="G534" s="154">
        <v>97.88300000000001</v>
      </c>
      <c r="H534" s="154">
        <v>5.4021603840008137</v>
      </c>
    </row>
    <row r="535" spans="2:8" ht="15" customHeight="1">
      <c r="B535" s="80">
        <v>3213</v>
      </c>
      <c r="C535" s="79" t="s">
        <v>1266</v>
      </c>
      <c r="D535" s="121">
        <v>17598.400000000001</v>
      </c>
      <c r="E535" s="146"/>
      <c r="F535" s="146"/>
      <c r="G535" s="154" t="e">
        <v>#DIV/0!</v>
      </c>
      <c r="H535" s="154">
        <v>0</v>
      </c>
    </row>
    <row r="536" spans="2:8" ht="15" customHeight="1">
      <c r="B536" s="80">
        <v>3221</v>
      </c>
      <c r="C536" s="79" t="s">
        <v>1267</v>
      </c>
      <c r="D536" s="121">
        <v>817.56</v>
      </c>
      <c r="E536" s="146"/>
      <c r="F536" s="146"/>
      <c r="G536" s="154" t="e">
        <v>#DIV/0!</v>
      </c>
      <c r="H536" s="154">
        <v>0</v>
      </c>
    </row>
    <row r="537" spans="2:8" ht="15" customHeight="1">
      <c r="B537" s="80">
        <v>3222</v>
      </c>
      <c r="C537" s="79" t="s">
        <v>1268</v>
      </c>
      <c r="D537" s="121">
        <v>31084.26</v>
      </c>
      <c r="E537" s="146"/>
      <c r="F537" s="146"/>
      <c r="G537" s="154" t="e">
        <v>#DIV/0!</v>
      </c>
      <c r="H537" s="154">
        <v>0</v>
      </c>
    </row>
    <row r="538" spans="2:8" ht="15" customHeight="1">
      <c r="B538" s="80">
        <v>3224</v>
      </c>
      <c r="C538" s="79" t="s">
        <v>1270</v>
      </c>
      <c r="D538" s="121">
        <v>3846.52</v>
      </c>
      <c r="E538" s="146"/>
      <c r="F538" s="146">
        <v>3565.12</v>
      </c>
      <c r="G538" s="154" t="e">
        <v>#DIV/0!</v>
      </c>
      <c r="H538" s="154">
        <v>92.684296454977485</v>
      </c>
    </row>
    <row r="539" spans="2:8" ht="15" customHeight="1">
      <c r="B539" s="80">
        <v>3232</v>
      </c>
      <c r="C539" s="79" t="s">
        <v>1273</v>
      </c>
      <c r="D539" s="121"/>
      <c r="E539" s="146">
        <v>6700</v>
      </c>
      <c r="F539" s="146">
        <v>6685.13</v>
      </c>
      <c r="G539" s="154"/>
      <c r="H539" s="154"/>
    </row>
    <row r="540" spans="2:8" ht="15" customHeight="1">
      <c r="B540" s="80">
        <v>3235</v>
      </c>
      <c r="C540" s="79" t="s">
        <v>1444</v>
      </c>
      <c r="D540" s="121">
        <v>16237.5</v>
      </c>
      <c r="E540" s="146">
        <v>24000</v>
      </c>
      <c r="F540" s="146">
        <v>24040.71</v>
      </c>
      <c r="G540" s="154">
        <v>100.169625</v>
      </c>
      <c r="H540" s="154">
        <v>148.05672055427252</v>
      </c>
    </row>
    <row r="541" spans="2:8" ht="15" customHeight="1">
      <c r="B541" s="80">
        <v>3237</v>
      </c>
      <c r="C541" s="79" t="s">
        <v>1278</v>
      </c>
      <c r="D541" s="121"/>
      <c r="E541" s="146">
        <v>20300</v>
      </c>
      <c r="F541" s="146">
        <v>20664.63</v>
      </c>
      <c r="G541" s="154">
        <v>101.79620689655174</v>
      </c>
      <c r="H541" s="154" t="e">
        <v>#DIV/0!</v>
      </c>
    </row>
    <row r="542" spans="2:8" ht="15" customHeight="1">
      <c r="B542" s="80">
        <v>3239</v>
      </c>
      <c r="C542" s="79" t="s">
        <v>1280</v>
      </c>
      <c r="D542" s="121">
        <v>6468.75</v>
      </c>
      <c r="E542" s="146">
        <v>15000</v>
      </c>
      <c r="F542" s="146"/>
      <c r="G542" s="154">
        <v>0</v>
      </c>
      <c r="H542" s="154">
        <v>0</v>
      </c>
    </row>
    <row r="543" spans="2:8" ht="15" customHeight="1">
      <c r="B543" s="80">
        <v>3241</v>
      </c>
      <c r="C543" s="79" t="s">
        <v>1474</v>
      </c>
      <c r="D543" s="121">
        <v>4930.8599999999997</v>
      </c>
      <c r="E543" s="146"/>
      <c r="F543" s="146"/>
      <c r="G543" s="154" t="e">
        <v>#DIV/0!</v>
      </c>
      <c r="H543" s="154">
        <v>0</v>
      </c>
    </row>
    <row r="544" spans="2:8" ht="15" hidden="1" customHeight="1">
      <c r="B544" s="80">
        <v>3431</v>
      </c>
      <c r="C544" s="79" t="s">
        <v>1286</v>
      </c>
      <c r="D544" s="121"/>
      <c r="E544" s="146"/>
      <c r="F544" s="146"/>
      <c r="G544" s="154" t="e">
        <v>#DIV/0!</v>
      </c>
      <c r="H544" s="154" t="e">
        <v>#DIV/0!</v>
      </c>
    </row>
    <row r="545" spans="2:8" ht="15" customHeight="1">
      <c r="B545" s="80">
        <v>4221</v>
      </c>
      <c r="C545" s="79" t="s">
        <v>1287</v>
      </c>
      <c r="D545" s="121">
        <v>7350</v>
      </c>
      <c r="E545" s="146"/>
      <c r="F545" s="146"/>
      <c r="G545" s="154" t="e">
        <v>#DIV/0!</v>
      </c>
      <c r="H545" s="154">
        <v>0</v>
      </c>
    </row>
    <row r="546" spans="2:8" ht="15" customHeight="1">
      <c r="B546" s="80">
        <v>4227</v>
      </c>
      <c r="C546" s="79" t="s">
        <v>1288</v>
      </c>
      <c r="D546" s="121"/>
      <c r="E546" s="121"/>
      <c r="F546" s="146"/>
      <c r="G546" s="154" t="e">
        <v>#DIV/0!</v>
      </c>
      <c r="H546" s="154" t="e">
        <v>#DIV/0!</v>
      </c>
    </row>
    <row r="547" spans="2:8" ht="27.75" customHeight="1">
      <c r="B547" s="67"/>
      <c r="C547" s="67" t="s">
        <v>1487</v>
      </c>
      <c r="D547" s="72">
        <v>66635.67</v>
      </c>
      <c r="E547" s="72">
        <v>60000</v>
      </c>
      <c r="F547" s="149">
        <v>42274.31</v>
      </c>
      <c r="G547" s="149">
        <v>70.457183333333333</v>
      </c>
      <c r="H547" s="149">
        <v>63.440961875223877</v>
      </c>
    </row>
    <row r="548" spans="2:8" ht="15" customHeight="1">
      <c r="B548" s="80">
        <v>3132</v>
      </c>
      <c r="C548" s="79" t="s">
        <v>1388</v>
      </c>
      <c r="D548" s="121"/>
      <c r="E548" s="121"/>
      <c r="F548" s="146"/>
      <c r="G548" s="154" t="e">
        <v>#DIV/0!</v>
      </c>
      <c r="H548" s="154" t="e">
        <v>#DIV/0!</v>
      </c>
    </row>
    <row r="549" spans="2:8" ht="15" customHeight="1">
      <c r="B549" s="80">
        <v>3211</v>
      </c>
      <c r="C549" s="79" t="s">
        <v>1264</v>
      </c>
      <c r="D549" s="121">
        <v>49590.52</v>
      </c>
      <c r="E549" s="146">
        <v>5000</v>
      </c>
      <c r="F549" s="146">
        <v>2667.15</v>
      </c>
      <c r="G549" s="154">
        <v>53.343000000000004</v>
      </c>
      <c r="H549" s="154">
        <v>5.3783465065500424</v>
      </c>
    </row>
    <row r="550" spans="2:8" ht="15" customHeight="1">
      <c r="B550" s="80">
        <v>3213</v>
      </c>
      <c r="C550" s="79" t="s">
        <v>1266</v>
      </c>
      <c r="D550" s="121">
        <v>2222.38</v>
      </c>
      <c r="E550" s="146">
        <v>10000</v>
      </c>
      <c r="F550" s="146">
        <v>3338.78</v>
      </c>
      <c r="G550" s="154">
        <v>33.387799999999999</v>
      </c>
      <c r="H550" s="154">
        <v>150.2344333552318</v>
      </c>
    </row>
    <row r="551" spans="2:8" ht="15" customHeight="1">
      <c r="B551" s="80">
        <v>3221</v>
      </c>
      <c r="C551" s="79" t="s">
        <v>1267</v>
      </c>
      <c r="D551" s="121"/>
      <c r="E551" s="146"/>
      <c r="F551" s="146"/>
      <c r="G551" s="154" t="e">
        <v>#DIV/0!</v>
      </c>
      <c r="H551" s="154" t="e">
        <v>#DIV/0!</v>
      </c>
    </row>
    <row r="552" spans="2:8" ht="15" customHeight="1">
      <c r="B552" s="80">
        <v>3232</v>
      </c>
      <c r="C552" s="79" t="s">
        <v>1273</v>
      </c>
      <c r="D552" s="121"/>
      <c r="E552" s="146">
        <v>1000</v>
      </c>
      <c r="F552" s="146">
        <v>946.12</v>
      </c>
      <c r="G552" s="154"/>
      <c r="H552" s="154"/>
    </row>
    <row r="553" spans="2:8" ht="15" hidden="1" customHeight="1">
      <c r="B553" s="80">
        <v>3233</v>
      </c>
      <c r="C553" s="79" t="s">
        <v>1274</v>
      </c>
      <c r="D553" s="121"/>
      <c r="E553" s="146"/>
      <c r="F553" s="146"/>
      <c r="G553" s="154" t="e">
        <v>#DIV/0!</v>
      </c>
      <c r="H553" s="154" t="e">
        <v>#DIV/0!</v>
      </c>
    </row>
    <row r="554" spans="2:8" ht="15" customHeight="1">
      <c r="B554" s="80">
        <v>3235</v>
      </c>
      <c r="C554" s="79" t="s">
        <v>1444</v>
      </c>
      <c r="D554" s="121">
        <v>504.76</v>
      </c>
      <c r="E554" s="146"/>
      <c r="F554" s="146"/>
      <c r="G554" s="154" t="e">
        <v>#DIV/0!</v>
      </c>
      <c r="H554" s="154">
        <v>0</v>
      </c>
    </row>
    <row r="555" spans="2:8" ht="15" customHeight="1">
      <c r="B555" s="80">
        <v>3237</v>
      </c>
      <c r="C555" s="79" t="s">
        <v>1320</v>
      </c>
      <c r="D555" s="121"/>
      <c r="E555" s="146">
        <v>15000</v>
      </c>
      <c r="F555" s="146">
        <v>11401.01</v>
      </c>
      <c r="G555" s="154">
        <v>76.006733333333329</v>
      </c>
      <c r="H555" s="154" t="e">
        <v>#DIV/0!</v>
      </c>
    </row>
    <row r="556" spans="2:8" ht="15" customHeight="1">
      <c r="B556" s="80">
        <v>3239</v>
      </c>
      <c r="C556" s="79" t="s">
        <v>1280</v>
      </c>
      <c r="D556" s="121"/>
      <c r="E556" s="146"/>
      <c r="F556" s="146"/>
      <c r="G556" s="154" t="e">
        <v>#DIV/0!</v>
      </c>
      <c r="H556" s="154" t="e">
        <v>#DIV/0!</v>
      </c>
    </row>
    <row r="557" spans="2:8" ht="15" customHeight="1">
      <c r="B557" s="80">
        <v>3241</v>
      </c>
      <c r="C557" s="79" t="s">
        <v>1474</v>
      </c>
      <c r="D557" s="121">
        <v>2626.51</v>
      </c>
      <c r="E557" s="146">
        <v>3000</v>
      </c>
      <c r="F557" s="146"/>
      <c r="G557" s="154">
        <v>0</v>
      </c>
      <c r="H557" s="154">
        <v>0</v>
      </c>
    </row>
    <row r="558" spans="2:8" ht="15" hidden="1" customHeight="1">
      <c r="B558" s="80">
        <v>3292</v>
      </c>
      <c r="C558" s="79" t="s">
        <v>1281</v>
      </c>
      <c r="D558" s="121"/>
      <c r="E558" s="146"/>
      <c r="F558" s="146"/>
      <c r="G558" s="154" t="e">
        <v>#DIV/0!</v>
      </c>
      <c r="H558" s="154" t="e">
        <v>#DIV/0!</v>
      </c>
    </row>
    <row r="559" spans="2:8" ht="15" hidden="1" customHeight="1">
      <c r="B559" s="80">
        <v>3293</v>
      </c>
      <c r="C559" s="79" t="s">
        <v>1322</v>
      </c>
      <c r="D559" s="121"/>
      <c r="E559" s="146"/>
      <c r="F559" s="146"/>
      <c r="G559" s="154" t="e">
        <v>#DIV/0!</v>
      </c>
      <c r="H559" s="154" t="e">
        <v>#DIV/0!</v>
      </c>
    </row>
    <row r="560" spans="2:8" ht="15" hidden="1" customHeight="1">
      <c r="B560" s="80">
        <v>3294</v>
      </c>
      <c r="C560" s="79" t="s">
        <v>1283</v>
      </c>
      <c r="D560" s="121"/>
      <c r="E560" s="146"/>
      <c r="F560" s="146"/>
      <c r="G560" s="154" t="e">
        <v>#DIV/0!</v>
      </c>
      <c r="H560" s="154" t="e">
        <v>#DIV/0!</v>
      </c>
    </row>
    <row r="561" spans="2:8" ht="18.75" hidden="1" customHeight="1">
      <c r="B561" s="80">
        <v>3432</v>
      </c>
      <c r="C561" s="124" t="s">
        <v>1324</v>
      </c>
      <c r="D561" s="121"/>
      <c r="E561" s="146"/>
      <c r="F561" s="146"/>
      <c r="G561" s="154" t="e">
        <v>#DIV/0!</v>
      </c>
      <c r="H561" s="154" t="e">
        <v>#DIV/0!</v>
      </c>
    </row>
    <row r="562" spans="2:8" ht="15" customHeight="1">
      <c r="B562" s="80">
        <v>4221</v>
      </c>
      <c r="C562" s="79" t="s">
        <v>1287</v>
      </c>
      <c r="D562" s="121">
        <v>10637.5</v>
      </c>
      <c r="E562" s="146">
        <v>10000</v>
      </c>
      <c r="F562" s="146">
        <v>6117.5</v>
      </c>
      <c r="G562" s="154">
        <v>61.175000000000004</v>
      </c>
      <c r="H562" s="154">
        <v>57.508813160987074</v>
      </c>
    </row>
    <row r="563" spans="2:8" ht="15" customHeight="1">
      <c r="B563" s="80">
        <v>4222</v>
      </c>
      <c r="C563" s="79" t="s">
        <v>1329</v>
      </c>
      <c r="D563" s="121"/>
      <c r="E563" s="146">
        <v>10000</v>
      </c>
      <c r="F563" s="146">
        <v>12586.25</v>
      </c>
      <c r="G563" s="154"/>
      <c r="H563" s="154"/>
    </row>
    <row r="564" spans="2:8" ht="15" customHeight="1">
      <c r="B564" s="80">
        <v>4227</v>
      </c>
      <c r="C564" s="79" t="s">
        <v>1288</v>
      </c>
      <c r="D564" s="121"/>
      <c r="E564" s="146">
        <v>6000</v>
      </c>
      <c r="F564" s="146">
        <v>5217.5</v>
      </c>
      <c r="G564" s="154"/>
      <c r="H564" s="154"/>
    </row>
    <row r="565" spans="2:8" ht="15" customHeight="1">
      <c r="B565" s="80">
        <v>4241</v>
      </c>
      <c r="C565" s="79" t="s">
        <v>1346</v>
      </c>
      <c r="D565" s="121">
        <v>1054</v>
      </c>
      <c r="E565" s="146"/>
      <c r="F565" s="146"/>
      <c r="G565" s="154" t="e">
        <v>#DIV/0!</v>
      </c>
      <c r="H565" s="154">
        <v>0</v>
      </c>
    </row>
    <row r="566" spans="2:8" ht="15" customHeight="1">
      <c r="B566" s="67"/>
      <c r="C566" s="67" t="s">
        <v>1646</v>
      </c>
      <c r="D566" s="72">
        <v>132981.94</v>
      </c>
      <c r="E566" s="72">
        <v>15500</v>
      </c>
      <c r="F566" s="149">
        <v>15945.88</v>
      </c>
      <c r="G566" s="149">
        <v>102.87664516129031</v>
      </c>
      <c r="H566" s="149">
        <v>11.991011711815904</v>
      </c>
    </row>
    <row r="567" spans="2:8" ht="15" customHeight="1">
      <c r="B567" s="80">
        <v>3211</v>
      </c>
      <c r="C567" s="79" t="s">
        <v>1264</v>
      </c>
      <c r="D567" s="121">
        <v>29451.35</v>
      </c>
      <c r="E567" s="146"/>
      <c r="F567" s="146"/>
      <c r="G567" s="154" t="e">
        <v>#DIV/0!</v>
      </c>
      <c r="H567" s="154">
        <v>0</v>
      </c>
    </row>
    <row r="568" spans="2:8" ht="15" customHeight="1">
      <c r="B568" s="80">
        <v>3213</v>
      </c>
      <c r="C568" s="79" t="s">
        <v>1266</v>
      </c>
      <c r="D568" s="121">
        <v>15385.02</v>
      </c>
      <c r="E568" s="146">
        <v>5000</v>
      </c>
      <c r="F568" s="146">
        <v>1960.41</v>
      </c>
      <c r="G568" s="154">
        <v>39.208200000000005</v>
      </c>
      <c r="H568" s="154">
        <v>12.742329876724243</v>
      </c>
    </row>
    <row r="569" spans="2:8" ht="15" customHeight="1">
      <c r="B569" s="80">
        <v>3221</v>
      </c>
      <c r="C569" s="79" t="s">
        <v>1267</v>
      </c>
      <c r="D569" s="121">
        <v>1169.55</v>
      </c>
      <c r="E569" s="146">
        <v>500</v>
      </c>
      <c r="F569" s="146">
        <v>229.9</v>
      </c>
      <c r="G569" s="154">
        <v>45.98</v>
      </c>
      <c r="H569" s="154">
        <v>19.657133085374717</v>
      </c>
    </row>
    <row r="570" spans="2:8" ht="15" customHeight="1">
      <c r="B570" s="80">
        <v>3222</v>
      </c>
      <c r="C570" s="79" t="s">
        <v>1268</v>
      </c>
      <c r="D570" s="121">
        <v>8082.99</v>
      </c>
      <c r="E570" s="146"/>
      <c r="F570" s="146"/>
      <c r="G570" s="154" t="e">
        <v>#DIV/0!</v>
      </c>
      <c r="H570" s="154">
        <v>0</v>
      </c>
    </row>
    <row r="571" spans="2:8" ht="15" customHeight="1">
      <c r="B571" s="80">
        <v>3224</v>
      </c>
      <c r="C571" s="79" t="s">
        <v>1270</v>
      </c>
      <c r="D571" s="121">
        <v>5763.65</v>
      </c>
      <c r="E571" s="146"/>
      <c r="F571" s="146"/>
      <c r="G571" s="154" t="e">
        <v>#DIV/0!</v>
      </c>
      <c r="H571" s="154">
        <v>0</v>
      </c>
    </row>
    <row r="572" spans="2:8" ht="15" hidden="1" customHeight="1">
      <c r="B572" s="80">
        <v>3235</v>
      </c>
      <c r="C572" s="79" t="s">
        <v>1276</v>
      </c>
      <c r="D572" s="121"/>
      <c r="E572" s="146"/>
      <c r="F572" s="146"/>
      <c r="G572" s="154" t="e">
        <v>#DIV/0!</v>
      </c>
      <c r="H572" s="154" t="e">
        <v>#DIV/0!</v>
      </c>
    </row>
    <row r="573" spans="2:8" ht="15" customHeight="1">
      <c r="B573" s="80">
        <v>3237</v>
      </c>
      <c r="C573" s="79" t="s">
        <v>1320</v>
      </c>
      <c r="D573" s="121">
        <v>41842.089999999997</v>
      </c>
      <c r="E573" s="146">
        <v>10000</v>
      </c>
      <c r="F573" s="146">
        <v>13755.57</v>
      </c>
      <c r="G573" s="154">
        <v>137.5557</v>
      </c>
      <c r="H573" s="154">
        <v>32.87495916193479</v>
      </c>
    </row>
    <row r="574" spans="2:8" ht="15" customHeight="1">
      <c r="B574" s="80">
        <v>3241</v>
      </c>
      <c r="C574" s="79" t="s">
        <v>1576</v>
      </c>
      <c r="D574" s="121">
        <v>6818.85</v>
      </c>
      <c r="E574" s="146"/>
      <c r="F574" s="146"/>
      <c r="G574" s="154" t="e">
        <v>#DIV/0!</v>
      </c>
      <c r="H574" s="154">
        <v>0</v>
      </c>
    </row>
    <row r="575" spans="2:8" ht="15" customHeight="1">
      <c r="B575" s="80">
        <v>3295</v>
      </c>
      <c r="C575" s="79" t="s">
        <v>1284</v>
      </c>
      <c r="D575" s="121">
        <v>119.82</v>
      </c>
      <c r="E575" s="146"/>
      <c r="F575" s="146"/>
      <c r="G575" s="154" t="e">
        <v>#DIV/0!</v>
      </c>
      <c r="H575" s="154">
        <v>0</v>
      </c>
    </row>
    <row r="576" spans="2:8" ht="15" customHeight="1">
      <c r="B576" s="80">
        <v>3299</v>
      </c>
      <c r="C576" s="79" t="s">
        <v>1285</v>
      </c>
      <c r="D576" s="121"/>
      <c r="E576" s="146"/>
      <c r="F576" s="146"/>
      <c r="G576" s="154" t="e">
        <v>#DIV/0!</v>
      </c>
      <c r="H576" s="154" t="e">
        <v>#DIV/0!</v>
      </c>
    </row>
    <row r="577" spans="2:8" ht="32.25" customHeight="1">
      <c r="B577" s="80">
        <v>3432</v>
      </c>
      <c r="C577" s="124" t="s">
        <v>1324</v>
      </c>
      <c r="D577" s="121">
        <v>13.82</v>
      </c>
      <c r="E577" s="146"/>
      <c r="F577" s="146"/>
      <c r="G577" s="154" t="e">
        <v>#DIV/0!</v>
      </c>
      <c r="H577" s="154">
        <v>0</v>
      </c>
    </row>
    <row r="578" spans="2:8" ht="15" customHeight="1">
      <c r="B578" s="80">
        <v>4221</v>
      </c>
      <c r="C578" s="79" t="s">
        <v>1287</v>
      </c>
      <c r="D578" s="121">
        <v>11584.8</v>
      </c>
      <c r="E578" s="146"/>
      <c r="F578" s="146"/>
      <c r="G578" s="154" t="e">
        <v>#DIV/0!</v>
      </c>
      <c r="H578" s="154">
        <v>0</v>
      </c>
    </row>
    <row r="579" spans="2:8" ht="15" customHeight="1">
      <c r="B579" s="80">
        <v>4225</v>
      </c>
      <c r="C579" s="79" t="s">
        <v>1489</v>
      </c>
      <c r="D579" s="121">
        <v>12750</v>
      </c>
      <c r="E579" s="146"/>
      <c r="F579" s="146"/>
      <c r="G579" s="154" t="e">
        <v>#DIV/0!</v>
      </c>
      <c r="H579" s="154">
        <v>0</v>
      </c>
    </row>
    <row r="580" spans="2:8" ht="15" hidden="1" customHeight="1">
      <c r="B580" s="80">
        <v>4241</v>
      </c>
      <c r="C580" s="79" t="s">
        <v>1346</v>
      </c>
      <c r="D580" s="121"/>
      <c r="E580" s="121"/>
      <c r="F580" s="146"/>
      <c r="G580" s="154" t="e">
        <v>#DIV/0!</v>
      </c>
      <c r="H580" s="154" t="e">
        <v>#DIV/0!</v>
      </c>
    </row>
    <row r="581" spans="2:8" ht="15" customHeight="1">
      <c r="B581" s="67"/>
      <c r="C581" s="67" t="s">
        <v>1584</v>
      </c>
      <c r="D581" s="72">
        <v>0</v>
      </c>
      <c r="E581" s="72">
        <v>7274</v>
      </c>
      <c r="F581" s="72">
        <v>5444</v>
      </c>
      <c r="G581" s="149">
        <v>74.841902667033267</v>
      </c>
      <c r="H581" s="149" t="e">
        <v>#DIV/0!</v>
      </c>
    </row>
    <row r="582" spans="2:8" ht="15" customHeight="1">
      <c r="B582" s="80">
        <v>3239</v>
      </c>
      <c r="C582" s="79" t="s">
        <v>1280</v>
      </c>
      <c r="D582" s="121"/>
      <c r="E582" s="146">
        <v>4274</v>
      </c>
      <c r="F582" s="146">
        <v>3600</v>
      </c>
      <c r="G582" s="154">
        <v>84.230229293401976</v>
      </c>
      <c r="H582" s="154" t="e">
        <v>#DIV/0!</v>
      </c>
    </row>
    <row r="583" spans="2:8" ht="15" customHeight="1">
      <c r="B583" s="80">
        <v>3293</v>
      </c>
      <c r="C583" s="79" t="s">
        <v>1322</v>
      </c>
      <c r="D583" s="121"/>
      <c r="E583" s="146">
        <v>3000</v>
      </c>
      <c r="F583" s="146">
        <v>1844</v>
      </c>
      <c r="G583" s="154"/>
      <c r="H583" s="154"/>
    </row>
    <row r="584" spans="2:8" ht="30" customHeight="1">
      <c r="B584" s="74"/>
      <c r="C584" s="74" t="s">
        <v>1619</v>
      </c>
      <c r="D584" s="98">
        <v>0</v>
      </c>
      <c r="E584" s="98">
        <v>27000</v>
      </c>
      <c r="F584" s="98">
        <v>520.01</v>
      </c>
      <c r="G584" s="91">
        <v>1.9259629629629631</v>
      </c>
      <c r="H584" s="91" t="e">
        <v>#DIV/0!</v>
      </c>
    </row>
    <row r="585" spans="2:8" ht="15" customHeight="1">
      <c r="B585" s="67"/>
      <c r="C585" s="67" t="s">
        <v>1582</v>
      </c>
      <c r="D585" s="72">
        <v>0</v>
      </c>
      <c r="E585" s="72">
        <v>27000</v>
      </c>
      <c r="F585" s="72">
        <v>520.01</v>
      </c>
      <c r="G585" s="149">
        <v>1.9259629629629631</v>
      </c>
      <c r="H585" s="149" t="e">
        <v>#DIV/0!</v>
      </c>
    </row>
    <row r="586" spans="2:8" ht="15" hidden="1" customHeight="1">
      <c r="B586" s="80">
        <v>3111</v>
      </c>
      <c r="C586" s="79" t="s">
        <v>1438</v>
      </c>
      <c r="D586" s="121"/>
      <c r="E586" s="146"/>
      <c r="F586" s="146"/>
      <c r="G586" s="154"/>
      <c r="H586" s="154"/>
    </row>
    <row r="587" spans="2:8" ht="15" hidden="1" customHeight="1">
      <c r="B587" s="80">
        <v>3121</v>
      </c>
      <c r="C587" s="79" t="s">
        <v>1318</v>
      </c>
      <c r="D587" s="121"/>
      <c r="E587" s="146"/>
      <c r="F587" s="146"/>
      <c r="G587" s="154"/>
      <c r="H587" s="154"/>
    </row>
    <row r="588" spans="2:8" ht="15" hidden="1" customHeight="1">
      <c r="B588" s="80">
        <v>3132</v>
      </c>
      <c r="C588" s="79" t="s">
        <v>1388</v>
      </c>
      <c r="D588" s="121"/>
      <c r="E588" s="146"/>
      <c r="F588" s="146"/>
      <c r="G588" s="154"/>
      <c r="H588" s="154"/>
    </row>
    <row r="589" spans="2:8" ht="15" customHeight="1">
      <c r="B589" s="80">
        <v>3211</v>
      </c>
      <c r="C589" s="79" t="s">
        <v>1342</v>
      </c>
      <c r="D589" s="121"/>
      <c r="E589" s="146">
        <v>10000</v>
      </c>
      <c r="F589" s="146"/>
      <c r="G589" s="154"/>
      <c r="H589" s="154">
        <v>20</v>
      </c>
    </row>
    <row r="590" spans="2:8" ht="15" customHeight="1">
      <c r="B590" s="80">
        <v>3213</v>
      </c>
      <c r="C590" s="79" t="s">
        <v>1266</v>
      </c>
      <c r="D590" s="121"/>
      <c r="E590" s="146">
        <v>8000</v>
      </c>
      <c r="F590" s="146"/>
      <c r="G590" s="154">
        <v>0</v>
      </c>
      <c r="H590" s="154" t="e">
        <v>#DIV/0!</v>
      </c>
    </row>
    <row r="591" spans="2:8" ht="15" hidden="1" customHeight="1">
      <c r="B591" s="80">
        <v>3221</v>
      </c>
      <c r="C591" s="79" t="s">
        <v>1267</v>
      </c>
      <c r="D591" s="121"/>
      <c r="E591" s="146"/>
      <c r="F591" s="146"/>
      <c r="G591" s="154" t="e">
        <v>#DIV/0!</v>
      </c>
      <c r="H591" s="154" t="e">
        <v>#DIV/0!</v>
      </c>
    </row>
    <row r="592" spans="2:8" ht="15" customHeight="1">
      <c r="B592" s="80">
        <v>3235</v>
      </c>
      <c r="C592" s="79" t="s">
        <v>1444</v>
      </c>
      <c r="D592" s="121"/>
      <c r="E592" s="146">
        <v>7000</v>
      </c>
      <c r="F592" s="146"/>
      <c r="G592" s="154">
        <v>0</v>
      </c>
      <c r="H592" s="154" t="e">
        <v>#DIV/0!</v>
      </c>
    </row>
    <row r="593" spans="1:8" ht="15" hidden="1" customHeight="1">
      <c r="B593" s="80">
        <v>3237</v>
      </c>
      <c r="C593" s="79" t="s">
        <v>1278</v>
      </c>
      <c r="D593" s="121"/>
      <c r="E593" s="146"/>
      <c r="F593" s="146"/>
      <c r="G593" s="154" t="e">
        <v>#DIV/0!</v>
      </c>
      <c r="H593" s="154" t="e">
        <v>#DIV/0!</v>
      </c>
    </row>
    <row r="594" spans="1:8" ht="15" hidden="1" customHeight="1">
      <c r="B594" s="80">
        <v>3239</v>
      </c>
      <c r="C594" s="79" t="s">
        <v>1280</v>
      </c>
      <c r="D594" s="121"/>
      <c r="E594" s="146"/>
      <c r="F594" s="146"/>
      <c r="G594" s="154" t="e">
        <v>#DIV/0!</v>
      </c>
      <c r="H594" s="154" t="e">
        <v>#DIV/0!</v>
      </c>
    </row>
    <row r="595" spans="1:8" ht="15" customHeight="1">
      <c r="A595" s="156"/>
      <c r="B595" s="80">
        <v>3293</v>
      </c>
      <c r="C595" s="79" t="s">
        <v>1322</v>
      </c>
      <c r="D595" s="121"/>
      <c r="E595" s="146">
        <v>2000</v>
      </c>
      <c r="F595" s="146">
        <v>520.01</v>
      </c>
      <c r="G595" s="154"/>
      <c r="H595" s="154"/>
    </row>
    <row r="596" spans="1:8" ht="15" hidden="1" customHeight="1">
      <c r="B596" s="80">
        <v>3241</v>
      </c>
      <c r="C596" s="79" t="s">
        <v>1474</v>
      </c>
      <c r="D596" s="121"/>
      <c r="E596" s="146"/>
      <c r="F596" s="146"/>
      <c r="G596" s="154" t="e">
        <v>#DIV/0!</v>
      </c>
      <c r="H596" s="154" t="e">
        <v>#DIV/0!</v>
      </c>
    </row>
    <row r="597" spans="1:8" ht="15" hidden="1" customHeight="1">
      <c r="B597" s="80">
        <v>4221</v>
      </c>
      <c r="C597" s="79" t="s">
        <v>1287</v>
      </c>
      <c r="D597" s="121"/>
      <c r="E597" s="146"/>
      <c r="F597" s="146"/>
      <c r="G597" s="154" t="e">
        <v>#DIV/0!</v>
      </c>
      <c r="H597" s="154" t="e">
        <v>#DIV/0!</v>
      </c>
    </row>
    <row r="598" spans="1:8" ht="15" hidden="1" customHeight="1">
      <c r="B598" s="80">
        <v>4224</v>
      </c>
      <c r="C598" s="79" t="s">
        <v>1340</v>
      </c>
      <c r="D598" s="121"/>
      <c r="E598" s="146"/>
      <c r="F598" s="146"/>
      <c r="G598" s="154"/>
      <c r="H598" s="154"/>
    </row>
    <row r="599" spans="1:8" ht="15" hidden="1" customHeight="1">
      <c r="B599" s="80">
        <v>4227</v>
      </c>
      <c r="C599" s="79" t="s">
        <v>1288</v>
      </c>
      <c r="D599" s="121"/>
      <c r="E599" s="121"/>
      <c r="F599" s="146"/>
      <c r="G599" s="154" t="e">
        <v>#DIV/0!</v>
      </c>
      <c r="H599" s="154" t="e">
        <v>#DIV/0!</v>
      </c>
    </row>
    <row r="600" spans="1:8" ht="32.25" customHeight="1">
      <c r="B600" s="74"/>
      <c r="C600" s="74" t="s">
        <v>1150</v>
      </c>
      <c r="D600" s="98">
        <v>72309.75</v>
      </c>
      <c r="E600" s="98">
        <v>61100</v>
      </c>
      <c r="F600" s="91">
        <v>41474.719999999994</v>
      </c>
      <c r="G600" s="91">
        <v>67.880065466448443</v>
      </c>
      <c r="H600" s="91">
        <v>57.357023084715394</v>
      </c>
    </row>
    <row r="601" spans="1:8" ht="15" customHeight="1">
      <c r="B601" s="67"/>
      <c r="C601" s="67" t="s">
        <v>1261</v>
      </c>
      <c r="D601" s="72">
        <v>33014.050000000003</v>
      </c>
      <c r="E601" s="72">
        <v>50000</v>
      </c>
      <c r="F601" s="72">
        <v>29783.25</v>
      </c>
      <c r="G601" s="149">
        <v>59.566499999999998</v>
      </c>
      <c r="H601" s="149">
        <v>90.213863491452869</v>
      </c>
    </row>
    <row r="602" spans="1:8" ht="15" customHeight="1">
      <c r="B602" s="80">
        <v>3235</v>
      </c>
      <c r="C602" s="79" t="s">
        <v>1276</v>
      </c>
      <c r="D602" s="121"/>
      <c r="E602" s="121"/>
      <c r="F602" s="146">
        <v>8355.4500000000007</v>
      </c>
      <c r="G602" s="154"/>
      <c r="H602" s="154"/>
    </row>
    <row r="603" spans="1:8" ht="15" customHeight="1">
      <c r="B603" s="80">
        <v>3237</v>
      </c>
      <c r="C603" s="79" t="s">
        <v>1278</v>
      </c>
      <c r="D603" s="121">
        <v>17204.79</v>
      </c>
      <c r="E603" s="121">
        <v>25000</v>
      </c>
      <c r="F603" s="146"/>
      <c r="G603" s="154">
        <v>0</v>
      </c>
      <c r="H603" s="154">
        <v>0</v>
      </c>
    </row>
    <row r="604" spans="1:8" ht="15" customHeight="1">
      <c r="B604" s="80">
        <v>3239</v>
      </c>
      <c r="C604" s="79" t="s">
        <v>1280</v>
      </c>
      <c r="D604" s="121">
        <v>15809.26</v>
      </c>
      <c r="E604" s="146">
        <v>25000</v>
      </c>
      <c r="F604" s="146">
        <v>21427.8</v>
      </c>
      <c r="G604" s="154">
        <v>85.711200000000005</v>
      </c>
      <c r="H604" s="154">
        <v>135.53955087081874</v>
      </c>
    </row>
    <row r="605" spans="1:8" ht="15" customHeight="1">
      <c r="B605" s="80">
        <v>4262</v>
      </c>
      <c r="C605" s="79" t="s">
        <v>1470</v>
      </c>
      <c r="D605" s="121"/>
      <c r="E605" s="146"/>
      <c r="F605" s="146"/>
      <c r="G605" s="154" t="e">
        <v>#DIV/0!</v>
      </c>
      <c r="H605" s="154" t="e">
        <v>#DIV/0!</v>
      </c>
    </row>
    <row r="606" spans="1:8" ht="15" customHeight="1">
      <c r="B606" s="67"/>
      <c r="C606" s="67" t="s">
        <v>1263</v>
      </c>
      <c r="D606" s="72">
        <v>14125.33</v>
      </c>
      <c r="E606" s="72">
        <v>1100</v>
      </c>
      <c r="F606" s="72">
        <v>1580.52</v>
      </c>
      <c r="G606" s="149">
        <v>143.68363636363637</v>
      </c>
      <c r="H606" s="149">
        <v>11.189260711077193</v>
      </c>
    </row>
    <row r="607" spans="1:8" ht="15" customHeight="1">
      <c r="B607" s="80">
        <v>3111</v>
      </c>
      <c r="C607" s="79" t="s">
        <v>1438</v>
      </c>
      <c r="D607" s="121">
        <v>12072.67</v>
      </c>
      <c r="E607" s="146">
        <v>1000</v>
      </c>
      <c r="F607" s="146">
        <v>1356.67</v>
      </c>
      <c r="G607" s="154">
        <v>135.667</v>
      </c>
      <c r="H607" s="154">
        <v>11.237530720213508</v>
      </c>
    </row>
    <row r="608" spans="1:8" ht="15" customHeight="1">
      <c r="B608" s="80">
        <v>3132</v>
      </c>
      <c r="C608" s="79" t="s">
        <v>1388</v>
      </c>
      <c r="D608" s="121">
        <v>1976.8</v>
      </c>
      <c r="E608" s="146">
        <v>100</v>
      </c>
      <c r="F608" s="146">
        <v>223.85</v>
      </c>
      <c r="G608" s="154">
        <v>223.85000000000002</v>
      </c>
      <c r="H608" s="154">
        <v>11.323856738162688</v>
      </c>
    </row>
    <row r="609" spans="2:8" ht="15" customHeight="1">
      <c r="B609" s="80">
        <v>3133</v>
      </c>
      <c r="C609" s="79" t="s">
        <v>1439</v>
      </c>
      <c r="D609" s="121">
        <v>25.86</v>
      </c>
      <c r="E609" s="146"/>
      <c r="F609" s="146"/>
      <c r="G609" s="154" t="e">
        <v>#DIV/0!</v>
      </c>
      <c r="H609" s="154">
        <v>0</v>
      </c>
    </row>
    <row r="610" spans="2:8" ht="15" hidden="1" customHeight="1">
      <c r="B610" s="80">
        <v>3211</v>
      </c>
      <c r="C610" s="79" t="s">
        <v>1264</v>
      </c>
      <c r="D610" s="121"/>
      <c r="E610" s="146"/>
      <c r="F610" s="146"/>
      <c r="G610" s="154" t="e">
        <v>#DIV/0!</v>
      </c>
      <c r="H610" s="154" t="e">
        <v>#DIV/0!</v>
      </c>
    </row>
    <row r="611" spans="2:8" ht="15" hidden="1" customHeight="1">
      <c r="B611" s="80">
        <v>3237</v>
      </c>
      <c r="C611" s="79" t="s">
        <v>1278</v>
      </c>
      <c r="D611" s="121"/>
      <c r="E611" s="146"/>
      <c r="F611" s="146"/>
      <c r="G611" s="154" t="e">
        <v>#DIV/0!</v>
      </c>
      <c r="H611" s="154" t="e">
        <v>#DIV/0!</v>
      </c>
    </row>
    <row r="612" spans="2:8" ht="15" hidden="1" customHeight="1">
      <c r="B612" s="80">
        <v>3239</v>
      </c>
      <c r="C612" s="79" t="s">
        <v>1280</v>
      </c>
      <c r="D612" s="121"/>
      <c r="E612" s="146"/>
      <c r="F612" s="146"/>
      <c r="G612" s="154" t="e">
        <v>#DIV/0!</v>
      </c>
      <c r="H612" s="154" t="e">
        <v>#DIV/0!</v>
      </c>
    </row>
    <row r="613" spans="2:8" ht="15" customHeight="1">
      <c r="B613" s="80">
        <v>3295</v>
      </c>
      <c r="C613" s="79" t="s">
        <v>1284</v>
      </c>
      <c r="D613" s="121">
        <v>50</v>
      </c>
      <c r="E613" s="146"/>
      <c r="F613" s="146"/>
      <c r="G613" s="154" t="e">
        <v>#DIV/0!</v>
      </c>
      <c r="H613" s="154">
        <v>0</v>
      </c>
    </row>
    <row r="614" spans="2:8" ht="15" customHeight="1">
      <c r="B614" s="67"/>
      <c r="C614" s="67" t="s">
        <v>174</v>
      </c>
      <c r="D614" s="72">
        <v>25170.370000000003</v>
      </c>
      <c r="E614" s="72">
        <v>10000</v>
      </c>
      <c r="F614" s="149">
        <v>10110.950000000001</v>
      </c>
      <c r="G614" s="149">
        <v>101.10950000000001</v>
      </c>
      <c r="H614" s="149">
        <v>40.17004914905899</v>
      </c>
    </row>
    <row r="615" spans="2:8" ht="15" customHeight="1">
      <c r="B615" s="80">
        <v>3111</v>
      </c>
      <c r="C615" s="77" t="s">
        <v>1438</v>
      </c>
      <c r="D615" s="121"/>
      <c r="E615" s="121"/>
      <c r="F615" s="150"/>
      <c r="G615" s="155" t="e">
        <v>#DIV/0!</v>
      </c>
      <c r="H615" s="155" t="e">
        <v>#DIV/0!</v>
      </c>
    </row>
    <row r="616" spans="2:8" ht="15" customHeight="1">
      <c r="B616" s="80">
        <v>3237</v>
      </c>
      <c r="C616" s="79" t="s">
        <v>1320</v>
      </c>
      <c r="D616" s="121">
        <v>24829.63</v>
      </c>
      <c r="E616" s="146">
        <v>10000</v>
      </c>
      <c r="F616" s="146"/>
      <c r="G616" s="154">
        <v>0</v>
      </c>
      <c r="H616" s="154">
        <v>0</v>
      </c>
    </row>
    <row r="617" spans="2:8" ht="15" customHeight="1">
      <c r="B617" s="80">
        <v>3239</v>
      </c>
      <c r="C617" s="79" t="s">
        <v>1280</v>
      </c>
      <c r="D617" s="121">
        <v>340.74</v>
      </c>
      <c r="E617" s="146"/>
      <c r="F617" s="146">
        <v>10110.950000000001</v>
      </c>
      <c r="G617" s="154" t="e">
        <v>#DIV/0!</v>
      </c>
      <c r="H617" s="154">
        <v>2967.3504725010271</v>
      </c>
    </row>
    <row r="618" spans="2:8" ht="15" customHeight="1">
      <c r="B618" s="74"/>
      <c r="C618" s="74" t="s">
        <v>1234</v>
      </c>
      <c r="D618" s="75">
        <v>15480.27</v>
      </c>
      <c r="E618" s="75">
        <v>5810</v>
      </c>
      <c r="F618" s="75">
        <v>5760.76</v>
      </c>
      <c r="G618" s="91">
        <v>99.152495697074016</v>
      </c>
      <c r="H618" s="91">
        <v>37.213562812534924</v>
      </c>
    </row>
    <row r="619" spans="2:8" ht="15" customHeight="1">
      <c r="B619" s="67"/>
      <c r="C619" s="67" t="s">
        <v>174</v>
      </c>
      <c r="D619" s="72">
        <v>12774.02</v>
      </c>
      <c r="E619" s="72">
        <v>5810</v>
      </c>
      <c r="F619" s="149">
        <v>5760.76</v>
      </c>
      <c r="G619" s="149">
        <v>99.152495697074016</v>
      </c>
      <c r="H619" s="149">
        <v>45.097471273725894</v>
      </c>
    </row>
    <row r="620" spans="2:8" ht="15" hidden="1" customHeight="1">
      <c r="B620" s="80">
        <v>3111</v>
      </c>
      <c r="C620" s="79" t="s">
        <v>1438</v>
      </c>
      <c r="D620" s="121"/>
      <c r="E620" s="121"/>
      <c r="F620" s="146"/>
      <c r="G620" s="154" t="e">
        <v>#DIV/0!</v>
      </c>
      <c r="H620" s="154" t="e">
        <v>#DIV/0!</v>
      </c>
    </row>
    <row r="621" spans="2:8" ht="15" hidden="1" customHeight="1">
      <c r="B621" s="80">
        <v>3132</v>
      </c>
      <c r="C621" s="79" t="s">
        <v>1388</v>
      </c>
      <c r="D621" s="121"/>
      <c r="E621" s="121"/>
      <c r="F621" s="146"/>
      <c r="G621" s="154" t="e">
        <v>#DIV/0!</v>
      </c>
      <c r="H621" s="154" t="e">
        <v>#DIV/0!</v>
      </c>
    </row>
    <row r="622" spans="2:8" ht="15" customHeight="1">
      <c r="B622" s="80">
        <v>3237</v>
      </c>
      <c r="C622" s="79" t="s">
        <v>1278</v>
      </c>
      <c r="D622" s="121">
        <v>12774.02</v>
      </c>
      <c r="E622" s="146">
        <v>3510</v>
      </c>
      <c r="F622" s="146">
        <v>3510.76</v>
      </c>
      <c r="G622" s="154">
        <v>100.02165242165242</v>
      </c>
      <c r="H622" s="154">
        <v>27.483595610465617</v>
      </c>
    </row>
    <row r="623" spans="2:8" ht="15" customHeight="1">
      <c r="B623" s="80">
        <v>3239</v>
      </c>
      <c r="C623" s="79" t="s">
        <v>1280</v>
      </c>
      <c r="D623" s="121"/>
      <c r="E623" s="121">
        <v>2300</v>
      </c>
      <c r="F623" s="146">
        <v>2250</v>
      </c>
      <c r="G623" s="154">
        <v>97.826086956521735</v>
      </c>
      <c r="H623" s="154" t="e">
        <v>#DIV/0!</v>
      </c>
    </row>
    <row r="624" spans="2:8" ht="15" customHeight="1">
      <c r="B624" s="67"/>
      <c r="C624" s="67" t="s">
        <v>1263</v>
      </c>
      <c r="D624" s="72">
        <v>2706.25</v>
      </c>
      <c r="E624" s="72">
        <v>0</v>
      </c>
      <c r="F624" s="149">
        <v>0</v>
      </c>
      <c r="G624" s="149" t="e">
        <v>#DIV/0!</v>
      </c>
      <c r="H624" s="149">
        <v>0</v>
      </c>
    </row>
    <row r="625" spans="2:8" ht="15" customHeight="1">
      <c r="B625" s="80">
        <v>3239</v>
      </c>
      <c r="C625" s="79" t="s">
        <v>1543</v>
      </c>
      <c r="D625" s="121">
        <v>2706.25</v>
      </c>
      <c r="E625" s="121"/>
      <c r="F625" s="146"/>
      <c r="G625" s="154" t="e">
        <v>#DIV/0!</v>
      </c>
      <c r="H625" s="154">
        <v>0</v>
      </c>
    </row>
    <row r="626" spans="2:8" ht="31.5" hidden="1" customHeight="1">
      <c r="B626" s="74"/>
      <c r="C626" s="74" t="s">
        <v>1447</v>
      </c>
      <c r="D626" s="98">
        <v>0</v>
      </c>
      <c r="E626" s="98">
        <v>0</v>
      </c>
      <c r="F626" s="98">
        <v>0</v>
      </c>
      <c r="G626" s="91" t="e">
        <v>#DIV/0!</v>
      </c>
      <c r="H626" s="91" t="e">
        <v>#DIV/0!</v>
      </c>
    </row>
    <row r="627" spans="2:8" ht="15" hidden="1" customHeight="1">
      <c r="B627" s="67"/>
      <c r="C627" s="67" t="s">
        <v>1263</v>
      </c>
      <c r="D627" s="72">
        <v>0</v>
      </c>
      <c r="E627" s="72">
        <v>0</v>
      </c>
      <c r="F627" s="149">
        <v>0</v>
      </c>
      <c r="G627" s="149" t="e">
        <v>#DIV/0!</v>
      </c>
      <c r="H627" s="149" t="e">
        <v>#DIV/0!</v>
      </c>
    </row>
    <row r="628" spans="2:8" ht="15" hidden="1" customHeight="1">
      <c r="B628" s="80">
        <v>3235</v>
      </c>
      <c r="C628" s="79" t="s">
        <v>1276</v>
      </c>
      <c r="D628" s="121">
        <v>0</v>
      </c>
      <c r="E628" s="121"/>
      <c r="F628" s="146">
        <v>0</v>
      </c>
      <c r="G628" s="154" t="e">
        <v>#DIV/0!</v>
      </c>
      <c r="H628" s="154" t="e">
        <v>#DIV/0!</v>
      </c>
    </row>
    <row r="629" spans="2:8" ht="15" hidden="1" customHeight="1">
      <c r="B629" s="80">
        <v>3237</v>
      </c>
      <c r="C629" s="79" t="s">
        <v>1320</v>
      </c>
      <c r="D629" s="121">
        <v>0</v>
      </c>
      <c r="E629" s="121"/>
      <c r="F629" s="146">
        <v>0</v>
      </c>
      <c r="G629" s="154" t="e">
        <v>#DIV/0!</v>
      </c>
      <c r="H629" s="154" t="e">
        <v>#DIV/0!</v>
      </c>
    </row>
    <row r="630" spans="2:8" ht="15" hidden="1" customHeight="1">
      <c r="B630" s="80">
        <v>3241</v>
      </c>
      <c r="C630" s="79" t="s">
        <v>1321</v>
      </c>
      <c r="D630" s="121">
        <v>0</v>
      </c>
      <c r="E630" s="121"/>
      <c r="F630" s="146">
        <v>0</v>
      </c>
      <c r="G630" s="154" t="e">
        <v>#DIV/0!</v>
      </c>
      <c r="H630" s="154" t="e">
        <v>#DIV/0!</v>
      </c>
    </row>
    <row r="631" spans="2:8" ht="15" hidden="1" customHeight="1">
      <c r="B631" s="80">
        <v>3293</v>
      </c>
      <c r="C631" s="79" t="s">
        <v>1282</v>
      </c>
      <c r="D631" s="121">
        <v>0</v>
      </c>
      <c r="E631" s="121"/>
      <c r="F631" s="146">
        <v>0</v>
      </c>
      <c r="G631" s="154" t="e">
        <v>#DIV/0!</v>
      </c>
      <c r="H631" s="154" t="e">
        <v>#DIV/0!</v>
      </c>
    </row>
    <row r="632" spans="2:8" ht="15" hidden="1" customHeight="1">
      <c r="B632" s="80">
        <v>3432</v>
      </c>
      <c r="C632" s="124" t="s">
        <v>1324</v>
      </c>
      <c r="D632" s="121">
        <v>0</v>
      </c>
      <c r="E632" s="121"/>
      <c r="F632" s="146">
        <v>0</v>
      </c>
      <c r="G632" s="154" t="e">
        <v>#DIV/0!</v>
      </c>
      <c r="H632" s="154" t="e">
        <v>#DIV/0!</v>
      </c>
    </row>
    <row r="633" spans="2:8" ht="15" hidden="1" customHeight="1">
      <c r="B633" s="80">
        <v>3811</v>
      </c>
      <c r="C633" s="79" t="s">
        <v>1327</v>
      </c>
      <c r="D633" s="121">
        <v>0</v>
      </c>
      <c r="E633" s="121"/>
      <c r="F633" s="146">
        <v>0</v>
      </c>
      <c r="G633" s="154" t="e">
        <v>#DIV/0!</v>
      </c>
      <c r="H633" s="154" t="e">
        <v>#DIV/0!</v>
      </c>
    </row>
    <row r="634" spans="2:8" ht="15" hidden="1" customHeight="1">
      <c r="B634" s="67"/>
      <c r="C634" s="67" t="s">
        <v>1535</v>
      </c>
      <c r="D634" s="72">
        <v>0</v>
      </c>
      <c r="E634" s="72">
        <v>0</v>
      </c>
      <c r="F634" s="72">
        <v>0</v>
      </c>
      <c r="G634" s="149" t="e">
        <v>#DIV/0!</v>
      </c>
      <c r="H634" s="149" t="e">
        <v>#DIV/0!</v>
      </c>
    </row>
    <row r="635" spans="2:8" ht="15" hidden="1" customHeight="1">
      <c r="B635" s="80">
        <v>3211</v>
      </c>
      <c r="C635" s="79" t="s">
        <v>1264</v>
      </c>
      <c r="D635" s="121"/>
      <c r="E635" s="121"/>
      <c r="F635" s="146"/>
      <c r="G635" s="154"/>
      <c r="H635" s="154"/>
    </row>
    <row r="636" spans="2:8" ht="15" hidden="1" customHeight="1">
      <c r="B636" s="80">
        <v>3235</v>
      </c>
      <c r="C636" s="79" t="s">
        <v>1276</v>
      </c>
      <c r="D636" s="121">
        <v>0</v>
      </c>
      <c r="E636" s="121"/>
      <c r="F636" s="146">
        <v>0</v>
      </c>
      <c r="G636" s="154" t="e">
        <v>#DIV/0!</v>
      </c>
      <c r="H636" s="154" t="e">
        <v>#DIV/0!</v>
      </c>
    </row>
    <row r="637" spans="2:8" ht="15" hidden="1" customHeight="1">
      <c r="B637" s="80">
        <v>3237</v>
      </c>
      <c r="C637" s="79" t="s">
        <v>1320</v>
      </c>
      <c r="D637" s="121">
        <v>0</v>
      </c>
      <c r="E637" s="121"/>
      <c r="F637" s="146">
        <v>0</v>
      </c>
      <c r="G637" s="154" t="e">
        <v>#DIV/0!</v>
      </c>
      <c r="H637" s="154" t="e">
        <v>#DIV/0!</v>
      </c>
    </row>
    <row r="638" spans="2:8" ht="15" hidden="1" customHeight="1">
      <c r="B638" s="80">
        <v>3241</v>
      </c>
      <c r="C638" s="79" t="s">
        <v>1321</v>
      </c>
      <c r="D638" s="121">
        <v>0</v>
      </c>
      <c r="E638" s="121"/>
      <c r="F638" s="146">
        <v>0</v>
      </c>
      <c r="G638" s="154" t="e">
        <v>#DIV/0!</v>
      </c>
      <c r="H638" s="154" t="e">
        <v>#DIV/0!</v>
      </c>
    </row>
    <row r="639" spans="2:8" ht="15" hidden="1" customHeight="1">
      <c r="B639" s="80">
        <v>3293</v>
      </c>
      <c r="C639" s="79" t="s">
        <v>1282</v>
      </c>
      <c r="D639" s="121">
        <v>0</v>
      </c>
      <c r="E639" s="121"/>
      <c r="F639" s="146">
        <v>0</v>
      </c>
      <c r="G639" s="154" t="e">
        <v>#DIV/0!</v>
      </c>
      <c r="H639" s="154" t="e">
        <v>#DIV/0!</v>
      </c>
    </row>
    <row r="640" spans="2:8" ht="15" customHeight="1">
      <c r="B640" s="58"/>
      <c r="C640" s="58" t="s">
        <v>1393</v>
      </c>
      <c r="D640" s="76">
        <v>42605030.179999992</v>
      </c>
      <c r="E640" s="76">
        <v>44471328</v>
      </c>
      <c r="F640" s="76">
        <v>42115715.259999998</v>
      </c>
      <c r="G640" s="151">
        <v>94.703075338789063</v>
      </c>
      <c r="H640" s="151">
        <v>98.851509040287709</v>
      </c>
    </row>
    <row r="642" spans="4:4">
      <c r="D642" s="138"/>
    </row>
    <row r="644" spans="4:4">
      <c r="D644" s="137"/>
    </row>
  </sheetData>
  <mergeCells count="2">
    <mergeCell ref="C1:H1"/>
    <mergeCell ref="B2:H2"/>
  </mergeCells>
  <dataValidations count="1">
    <dataValidation type="whole" allowBlank="1" showInputMessage="1" showErrorMessage="1" errorTitle="GREŠKA" error="U ovo polje je dozvoljen unos samo brojčanih vrijednosti (bez decimala!)" sqref="E130:F130" xr:uid="{00000000-0002-0000-0700-000000000000}">
      <formula1>0</formula1>
      <formula2>10000000000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H409"/>
  <sheetViews>
    <sheetView topLeftCell="A291" zoomScale="80" zoomScaleNormal="80" workbookViewId="0">
      <selection activeCell="K336" sqref="K336"/>
    </sheetView>
  </sheetViews>
  <sheetFormatPr defaultRowHeight="15"/>
  <cols>
    <col min="2" max="2" width="54.140625" customWidth="1"/>
    <col min="3" max="3" width="19.28515625" style="147" customWidth="1"/>
    <col min="4" max="5" width="15.42578125" style="147" customWidth="1"/>
    <col min="6" max="6" width="13" style="139" customWidth="1"/>
    <col min="7" max="7" width="11.28515625" customWidth="1"/>
    <col min="8" max="8" width="8.42578125" customWidth="1"/>
  </cols>
  <sheetData>
    <row r="2" spans="1:8" s="21" customFormat="1" ht="80.25" customHeight="1">
      <c r="A2" s="74" t="s">
        <v>1353</v>
      </c>
      <c r="B2" s="94" t="s">
        <v>1392</v>
      </c>
      <c r="C2" s="35" t="s">
        <v>1655</v>
      </c>
      <c r="D2" s="35" t="s">
        <v>1618</v>
      </c>
      <c r="E2" s="35" t="s">
        <v>1656</v>
      </c>
      <c r="F2" s="35" t="s">
        <v>1593</v>
      </c>
      <c r="G2" s="35" t="s">
        <v>1594</v>
      </c>
    </row>
    <row r="3" spans="1:8" s="21" customFormat="1" ht="15" customHeight="1">
      <c r="A3" s="93">
        <v>1</v>
      </c>
      <c r="B3" s="93">
        <v>2</v>
      </c>
      <c r="C3" s="157">
        <v>3</v>
      </c>
      <c r="D3" s="158">
        <v>4</v>
      </c>
      <c r="E3" s="158">
        <v>5</v>
      </c>
      <c r="F3" s="159">
        <v>6</v>
      </c>
      <c r="G3" s="73">
        <v>7</v>
      </c>
    </row>
    <row r="4" spans="1:8" s="21" customFormat="1" ht="30" customHeight="1">
      <c r="A4" s="131"/>
      <c r="B4" s="131" t="s">
        <v>1533</v>
      </c>
      <c r="C4" s="132">
        <v>19771568.620000001</v>
      </c>
      <c r="D4" s="132">
        <v>20347722</v>
      </c>
      <c r="E4" s="132">
        <v>20334620</v>
      </c>
      <c r="F4" s="133">
        <v>99.935609499677653</v>
      </c>
      <c r="G4" s="133">
        <v>102.84778305060955</v>
      </c>
      <c r="H4" s="23"/>
    </row>
    <row r="5" spans="1:8" s="21" customFormat="1" ht="15" customHeight="1">
      <c r="A5" s="67"/>
      <c r="B5" s="67" t="s">
        <v>1261</v>
      </c>
      <c r="C5" s="72">
        <v>19771568.620000001</v>
      </c>
      <c r="D5" s="72">
        <v>20347722</v>
      </c>
      <c r="E5" s="72">
        <v>20334620</v>
      </c>
      <c r="F5" s="90">
        <v>99.935609499677653</v>
      </c>
      <c r="G5" s="90">
        <v>102.84778305060955</v>
      </c>
      <c r="H5" s="25"/>
    </row>
    <row r="6" spans="1:8" s="21" customFormat="1" ht="15" customHeight="1">
      <c r="A6" s="80">
        <v>3111</v>
      </c>
      <c r="B6" s="79" t="s">
        <v>1438</v>
      </c>
      <c r="C6" s="121">
        <v>16247327.18</v>
      </c>
      <c r="D6" s="121">
        <v>16871022</v>
      </c>
      <c r="E6" s="121">
        <v>16791456.120000001</v>
      </c>
      <c r="F6" s="160">
        <v>99.528387314058392</v>
      </c>
      <c r="G6" s="160">
        <v>103.34903663828354</v>
      </c>
      <c r="H6" s="24"/>
    </row>
    <row r="7" spans="1:8" s="21" customFormat="1" ht="15" customHeight="1">
      <c r="A7" s="80">
        <v>3121</v>
      </c>
      <c r="B7" s="79" t="s">
        <v>1318</v>
      </c>
      <c r="C7" s="121">
        <v>430714</v>
      </c>
      <c r="D7" s="121">
        <v>494580</v>
      </c>
      <c r="E7" s="121">
        <v>489898.91</v>
      </c>
      <c r="F7" s="160">
        <v>99.05352218043592</v>
      </c>
      <c r="G7" s="160">
        <v>113.74111591450475</v>
      </c>
      <c r="H7" s="24"/>
    </row>
    <row r="8" spans="1:8" s="21" customFormat="1" ht="15" customHeight="1">
      <c r="A8" s="80">
        <v>3132</v>
      </c>
      <c r="B8" s="79" t="s">
        <v>1388</v>
      </c>
      <c r="C8" s="121">
        <v>2667749.7400000002</v>
      </c>
      <c r="D8" s="121">
        <v>2711005</v>
      </c>
      <c r="E8" s="121">
        <v>2770633.15</v>
      </c>
      <c r="F8" s="160">
        <v>102.19948506181287</v>
      </c>
      <c r="G8" s="160">
        <v>103.85656152289606</v>
      </c>
      <c r="H8" s="24"/>
    </row>
    <row r="9" spans="1:8" s="21" customFormat="1" ht="15" customHeight="1">
      <c r="A9" s="80">
        <v>3133</v>
      </c>
      <c r="B9" s="79" t="s">
        <v>1439</v>
      </c>
      <c r="C9" s="121">
        <v>22200.7</v>
      </c>
      <c r="D9" s="121">
        <v>0</v>
      </c>
      <c r="E9" s="121">
        <v>0</v>
      </c>
      <c r="F9" s="160" t="e">
        <v>#DIV/0!</v>
      </c>
      <c r="G9" s="160">
        <v>0</v>
      </c>
      <c r="H9" s="24"/>
    </row>
    <row r="10" spans="1:8" s="21" customFormat="1" ht="15" customHeight="1">
      <c r="A10" s="80">
        <v>3212</v>
      </c>
      <c r="B10" s="79" t="s">
        <v>1265</v>
      </c>
      <c r="C10" s="121">
        <v>354756</v>
      </c>
      <c r="D10" s="121">
        <v>230490</v>
      </c>
      <c r="E10" s="121">
        <v>242006.73</v>
      </c>
      <c r="F10" s="160">
        <v>104.99662892099441</v>
      </c>
      <c r="G10" s="160">
        <v>68.217797584818868</v>
      </c>
      <c r="H10" s="24"/>
    </row>
    <row r="11" spans="1:8" s="21" customFormat="1" ht="15" customHeight="1">
      <c r="A11" s="80">
        <v>3236</v>
      </c>
      <c r="B11" s="79" t="s">
        <v>1277</v>
      </c>
      <c r="C11" s="121">
        <v>8600</v>
      </c>
      <c r="D11" s="121">
        <v>8000</v>
      </c>
      <c r="E11" s="121">
        <v>8000</v>
      </c>
      <c r="F11" s="160">
        <v>100</v>
      </c>
      <c r="G11" s="160">
        <v>93.023255813953483</v>
      </c>
      <c r="H11" s="24"/>
    </row>
    <row r="12" spans="1:8" s="21" customFormat="1" ht="15" customHeight="1">
      <c r="A12" s="80">
        <v>3295</v>
      </c>
      <c r="B12" s="79" t="s">
        <v>1284</v>
      </c>
      <c r="C12" s="121">
        <v>40221</v>
      </c>
      <c r="D12" s="121">
        <v>32625</v>
      </c>
      <c r="E12" s="121">
        <v>32625.09</v>
      </c>
      <c r="F12" s="160">
        <v>100.00027586206896</v>
      </c>
      <c r="G12" s="160">
        <v>81.114567017229817</v>
      </c>
      <c r="H12" s="22"/>
    </row>
    <row r="13" spans="1:8" s="21" customFormat="1" ht="30" customHeight="1">
      <c r="A13" s="131"/>
      <c r="B13" s="131" t="s">
        <v>1534</v>
      </c>
      <c r="C13" s="132">
        <v>3864192.3400000003</v>
      </c>
      <c r="D13" s="132">
        <v>3281380</v>
      </c>
      <c r="E13" s="132">
        <v>4292139.78</v>
      </c>
      <c r="F13" s="133">
        <v>130.80288719989761</v>
      </c>
      <c r="G13" s="133">
        <v>111.07469303663078</v>
      </c>
      <c r="H13" s="23"/>
    </row>
    <row r="14" spans="1:8" s="21" customFormat="1" ht="15" customHeight="1">
      <c r="A14" s="67"/>
      <c r="B14" s="67" t="s">
        <v>1261</v>
      </c>
      <c r="C14" s="72">
        <v>3864192.3400000003</v>
      </c>
      <c r="D14" s="72">
        <v>3281380</v>
      </c>
      <c r="E14" s="72">
        <v>4292139.78</v>
      </c>
      <c r="F14" s="90">
        <v>130.80288719989761</v>
      </c>
      <c r="G14" s="90">
        <v>111.07469303663078</v>
      </c>
    </row>
    <row r="15" spans="1:8" s="21" customFormat="1" ht="15" customHeight="1">
      <c r="A15" s="80">
        <v>3111</v>
      </c>
      <c r="B15" s="79" t="s">
        <v>1438</v>
      </c>
      <c r="C15" s="121">
        <v>199139.49</v>
      </c>
      <c r="D15" s="121">
        <v>0</v>
      </c>
      <c r="E15" s="121">
        <v>0</v>
      </c>
      <c r="F15" s="160" t="e">
        <v>#DIV/0!</v>
      </c>
      <c r="G15" s="160">
        <v>0</v>
      </c>
    </row>
    <row r="16" spans="1:8" s="21" customFormat="1" ht="15" hidden="1" customHeight="1">
      <c r="A16" s="80">
        <v>3112</v>
      </c>
      <c r="B16" s="79" t="s">
        <v>1466</v>
      </c>
      <c r="C16" s="121">
        <v>0</v>
      </c>
      <c r="D16" s="121">
        <v>0</v>
      </c>
      <c r="E16" s="121">
        <v>0</v>
      </c>
      <c r="F16" s="160" t="e">
        <v>#DIV/0!</v>
      </c>
      <c r="G16" s="160" t="e">
        <v>#DIV/0!</v>
      </c>
    </row>
    <row r="17" spans="1:7" s="21" customFormat="1" ht="15" hidden="1" customHeight="1">
      <c r="A17" s="80">
        <v>3113</v>
      </c>
      <c r="B17" s="79" t="s">
        <v>1573</v>
      </c>
      <c r="C17" s="121">
        <v>0</v>
      </c>
      <c r="D17" s="121">
        <v>0</v>
      </c>
      <c r="E17" s="121">
        <v>0</v>
      </c>
      <c r="F17" s="160" t="e">
        <v>#DIV/0!</v>
      </c>
      <c r="G17" s="160" t="e">
        <v>#DIV/0!</v>
      </c>
    </row>
    <row r="18" spans="1:7" s="21" customFormat="1" ht="15" customHeight="1">
      <c r="A18" s="80">
        <v>3132</v>
      </c>
      <c r="B18" s="79" t="s">
        <v>1388</v>
      </c>
      <c r="C18" s="121">
        <v>30866.65</v>
      </c>
      <c r="D18" s="121">
        <v>1000</v>
      </c>
      <c r="E18" s="121">
        <v>357.68</v>
      </c>
      <c r="F18" s="160">
        <v>35.768000000000001</v>
      </c>
      <c r="G18" s="160">
        <v>1.1587911224574095</v>
      </c>
    </row>
    <row r="19" spans="1:7" s="21" customFormat="1" ht="15" customHeight="1">
      <c r="A19" s="80">
        <v>3133</v>
      </c>
      <c r="B19" s="79" t="s">
        <v>1439</v>
      </c>
      <c r="C19" s="121">
        <v>3385.38</v>
      </c>
      <c r="D19" s="121">
        <v>0</v>
      </c>
      <c r="E19" s="121">
        <v>0</v>
      </c>
      <c r="F19" s="160" t="e">
        <v>#DIV/0!</v>
      </c>
      <c r="G19" s="160">
        <v>0</v>
      </c>
    </row>
    <row r="20" spans="1:7" s="21" customFormat="1" ht="15" customHeight="1">
      <c r="A20" s="80">
        <v>3211</v>
      </c>
      <c r="B20" s="79" t="s">
        <v>1264</v>
      </c>
      <c r="C20" s="121">
        <v>169582.74</v>
      </c>
      <c r="D20" s="121">
        <v>34000</v>
      </c>
      <c r="E20" s="121">
        <v>27068.5</v>
      </c>
      <c r="F20" s="160">
        <v>79.613235294117644</v>
      </c>
      <c r="G20" s="160">
        <v>15.96182488854703</v>
      </c>
    </row>
    <row r="21" spans="1:7" s="21" customFormat="1" ht="15" customHeight="1">
      <c r="A21" s="80">
        <v>3213</v>
      </c>
      <c r="B21" s="79" t="s">
        <v>1266</v>
      </c>
      <c r="C21" s="121">
        <v>40229.56</v>
      </c>
      <c r="D21" s="121">
        <v>15000</v>
      </c>
      <c r="E21" s="121">
        <v>10144</v>
      </c>
      <c r="F21" s="160">
        <v>67.626666666666665</v>
      </c>
      <c r="G21" s="160">
        <v>25.215289453824504</v>
      </c>
    </row>
    <row r="22" spans="1:7" s="21" customFormat="1" ht="15" customHeight="1">
      <c r="A22" s="80">
        <v>3214</v>
      </c>
      <c r="B22" s="79" t="s">
        <v>1632</v>
      </c>
      <c r="C22" s="121">
        <v>0</v>
      </c>
      <c r="D22" s="121">
        <v>1000</v>
      </c>
      <c r="E22" s="121">
        <v>342</v>
      </c>
      <c r="F22" s="160"/>
      <c r="G22" s="160"/>
    </row>
    <row r="23" spans="1:7" s="21" customFormat="1" ht="15" customHeight="1">
      <c r="A23" s="80">
        <v>3221</v>
      </c>
      <c r="B23" s="79" t="s">
        <v>1267</v>
      </c>
      <c r="C23" s="121">
        <v>205312.9</v>
      </c>
      <c r="D23" s="121">
        <v>200000</v>
      </c>
      <c r="E23" s="121">
        <v>208867.45</v>
      </c>
      <c r="F23" s="160">
        <v>104.43372500000001</v>
      </c>
      <c r="G23" s="160">
        <v>101.73128429825891</v>
      </c>
    </row>
    <row r="24" spans="1:7" s="21" customFormat="1" ht="15" customHeight="1">
      <c r="A24" s="80">
        <v>3222</v>
      </c>
      <c r="B24" s="79" t="s">
        <v>1268</v>
      </c>
      <c r="C24" s="121">
        <v>46240.79</v>
      </c>
      <c r="D24" s="121">
        <v>10000</v>
      </c>
      <c r="E24" s="121">
        <v>4528.75</v>
      </c>
      <c r="F24" s="160">
        <v>45.287500000000001</v>
      </c>
      <c r="G24" s="160">
        <v>9.7938421899798858</v>
      </c>
    </row>
    <row r="25" spans="1:7" s="21" customFormat="1" ht="15" customHeight="1">
      <c r="A25" s="80">
        <v>3223</v>
      </c>
      <c r="B25" s="79" t="s">
        <v>1269</v>
      </c>
      <c r="C25" s="121">
        <v>362939.65</v>
      </c>
      <c r="D25" s="121">
        <v>350000</v>
      </c>
      <c r="E25" s="121">
        <v>255131.39</v>
      </c>
      <c r="F25" s="160">
        <v>72.894682857142854</v>
      </c>
      <c r="G25" s="160">
        <v>70.295816398125694</v>
      </c>
    </row>
    <row r="26" spans="1:7" s="21" customFormat="1" ht="15" customHeight="1">
      <c r="A26" s="80">
        <v>3224</v>
      </c>
      <c r="B26" s="79" t="s">
        <v>1270</v>
      </c>
      <c r="C26" s="121">
        <v>148351.84</v>
      </c>
      <c r="D26" s="121">
        <v>100000</v>
      </c>
      <c r="E26" s="121">
        <v>99103.31</v>
      </c>
      <c r="F26" s="160">
        <v>99.103309999999993</v>
      </c>
      <c r="G26" s="160">
        <v>66.80288562649443</v>
      </c>
    </row>
    <row r="27" spans="1:7" s="21" customFormat="1" ht="15" customHeight="1">
      <c r="A27" s="80">
        <v>3227</v>
      </c>
      <c r="B27" s="79" t="s">
        <v>1335</v>
      </c>
      <c r="C27" s="121">
        <v>43044.77</v>
      </c>
      <c r="D27" s="121">
        <v>18000</v>
      </c>
      <c r="E27" s="121">
        <v>15301.68</v>
      </c>
      <c r="F27" s="160">
        <v>85.009333333333331</v>
      </c>
      <c r="G27" s="160">
        <v>35.548290767960893</v>
      </c>
    </row>
    <row r="28" spans="1:7" s="21" customFormat="1" ht="15" customHeight="1">
      <c r="A28" s="80">
        <v>3231</v>
      </c>
      <c r="B28" s="79" t="s">
        <v>1272</v>
      </c>
      <c r="C28" s="121">
        <v>32882.980000000003</v>
      </c>
      <c r="D28" s="121">
        <v>35000</v>
      </c>
      <c r="E28" s="121">
        <v>30785.13</v>
      </c>
      <c r="F28" s="160">
        <v>87.957514285714282</v>
      </c>
      <c r="G28" s="160">
        <v>93.620255828395102</v>
      </c>
    </row>
    <row r="29" spans="1:7" s="21" customFormat="1" ht="15" customHeight="1">
      <c r="A29" s="80">
        <v>3232</v>
      </c>
      <c r="B29" s="79" t="s">
        <v>1273</v>
      </c>
      <c r="C29" s="121">
        <v>893006.56</v>
      </c>
      <c r="D29" s="121">
        <v>506700</v>
      </c>
      <c r="E29" s="121">
        <v>517394.54</v>
      </c>
      <c r="F29" s="160">
        <v>102.11062561673575</v>
      </c>
      <c r="G29" s="160">
        <v>57.938492635485225</v>
      </c>
    </row>
    <row r="30" spans="1:7" s="21" customFormat="1" ht="15" customHeight="1">
      <c r="A30" s="80">
        <v>3233</v>
      </c>
      <c r="B30" s="79" t="s">
        <v>1274</v>
      </c>
      <c r="C30" s="121">
        <v>88428.23</v>
      </c>
      <c r="D30" s="121">
        <v>150000</v>
      </c>
      <c r="E30" s="121">
        <v>128617.22</v>
      </c>
      <c r="F30" s="160">
        <v>85.74481333333334</v>
      </c>
      <c r="G30" s="160">
        <v>145.44814478362849</v>
      </c>
    </row>
    <row r="31" spans="1:7" s="21" customFormat="1" ht="15" customHeight="1">
      <c r="A31" s="80">
        <v>3234</v>
      </c>
      <c r="B31" s="79" t="s">
        <v>1275</v>
      </c>
      <c r="C31" s="121">
        <v>255667.63</v>
      </c>
      <c r="D31" s="121">
        <v>205000</v>
      </c>
      <c r="E31" s="121">
        <v>210722.09</v>
      </c>
      <c r="F31" s="160">
        <v>102.79126341463413</v>
      </c>
      <c r="G31" s="160">
        <v>82.420324387565216</v>
      </c>
    </row>
    <row r="32" spans="1:7" s="21" customFormat="1" ht="15" customHeight="1">
      <c r="A32" s="80">
        <v>3235</v>
      </c>
      <c r="B32" s="79" t="s">
        <v>1276</v>
      </c>
      <c r="C32" s="121">
        <v>388326.3</v>
      </c>
      <c r="D32" s="121">
        <v>294000</v>
      </c>
      <c r="E32" s="121">
        <v>314917.77</v>
      </c>
      <c r="F32" s="160">
        <v>107.11488775510205</v>
      </c>
      <c r="G32" s="160">
        <v>81.096173501511487</v>
      </c>
    </row>
    <row r="33" spans="1:7" s="21" customFormat="1" ht="15" customHeight="1">
      <c r="A33" s="80">
        <v>3237</v>
      </c>
      <c r="B33" s="79" t="s">
        <v>1278</v>
      </c>
      <c r="C33" s="121">
        <v>719950.74</v>
      </c>
      <c r="D33" s="121">
        <v>635300</v>
      </c>
      <c r="E33" s="121">
        <v>625106.13</v>
      </c>
      <c r="F33" s="160">
        <v>98.395424209035099</v>
      </c>
      <c r="G33" s="160">
        <v>86.826236194993015</v>
      </c>
    </row>
    <row r="34" spans="1:7" s="21" customFormat="1" ht="15" customHeight="1">
      <c r="A34" s="80">
        <v>3238</v>
      </c>
      <c r="B34" s="79" t="s">
        <v>1279</v>
      </c>
      <c r="C34" s="121">
        <v>70888.45</v>
      </c>
      <c r="D34" s="121">
        <v>65000</v>
      </c>
      <c r="E34" s="121">
        <v>71442.490000000005</v>
      </c>
      <c r="F34" s="160">
        <v>109.91152307692309</v>
      </c>
      <c r="G34" s="160">
        <v>100.78156596737551</v>
      </c>
    </row>
    <row r="35" spans="1:7" s="21" customFormat="1" ht="15" customHeight="1">
      <c r="A35" s="80">
        <v>3239</v>
      </c>
      <c r="B35" s="79" t="s">
        <v>1280</v>
      </c>
      <c r="C35" s="121">
        <v>62093.560000000005</v>
      </c>
      <c r="D35" s="121">
        <v>150000</v>
      </c>
      <c r="E35" s="121">
        <v>102433.87000000001</v>
      </c>
      <c r="F35" s="160">
        <v>68.289246666666671</v>
      </c>
      <c r="G35" s="160">
        <v>164.96697886222017</v>
      </c>
    </row>
    <row r="36" spans="1:7" s="21" customFormat="1" ht="15" customHeight="1">
      <c r="A36" s="80">
        <v>3241</v>
      </c>
      <c r="B36" s="79" t="s">
        <v>1474</v>
      </c>
      <c r="C36" s="121">
        <v>6209.86</v>
      </c>
      <c r="D36" s="121">
        <v>2680</v>
      </c>
      <c r="E36" s="121">
        <v>0</v>
      </c>
      <c r="F36" s="160">
        <v>0</v>
      </c>
      <c r="G36" s="160">
        <v>0</v>
      </c>
    </row>
    <row r="37" spans="1:7" s="21" customFormat="1" ht="15" customHeight="1">
      <c r="A37" s="80">
        <v>3292</v>
      </c>
      <c r="B37" s="79" t="s">
        <v>1281</v>
      </c>
      <c r="C37" s="121">
        <v>26831.79</v>
      </c>
      <c r="D37" s="121">
        <v>36500</v>
      </c>
      <c r="E37" s="121">
        <v>40882.720000000001</v>
      </c>
      <c r="F37" s="160">
        <v>112.00745205479453</v>
      </c>
      <c r="G37" s="160">
        <v>152.36672618561789</v>
      </c>
    </row>
    <row r="38" spans="1:7" s="21" customFormat="1" ht="15" customHeight="1">
      <c r="A38" s="80">
        <v>3293</v>
      </c>
      <c r="B38" s="79" t="s">
        <v>1322</v>
      </c>
      <c r="C38" s="121">
        <v>10639</v>
      </c>
      <c r="D38" s="121">
        <v>15500</v>
      </c>
      <c r="E38" s="121">
        <v>7087</v>
      </c>
      <c r="F38" s="160">
        <v>45.722580645161294</v>
      </c>
      <c r="G38" s="160">
        <v>66.613403515367992</v>
      </c>
    </row>
    <row r="39" spans="1:7" s="21" customFormat="1" ht="15" customHeight="1">
      <c r="A39" s="80">
        <v>3294</v>
      </c>
      <c r="B39" s="79" t="s">
        <v>1283</v>
      </c>
      <c r="C39" s="121">
        <v>11981.36</v>
      </c>
      <c r="D39" s="121">
        <v>16000</v>
      </c>
      <c r="E39" s="121">
        <v>14699.61</v>
      </c>
      <c r="F39" s="160">
        <v>91.872562500000001</v>
      </c>
      <c r="G39" s="160">
        <v>122.68732431042886</v>
      </c>
    </row>
    <row r="40" spans="1:7" s="21" customFormat="1" ht="15" customHeight="1">
      <c r="A40" s="80">
        <v>3295</v>
      </c>
      <c r="B40" s="79" t="s">
        <v>1284</v>
      </c>
      <c r="C40" s="121">
        <v>5403.2</v>
      </c>
      <c r="D40" s="121">
        <v>4000</v>
      </c>
      <c r="E40" s="121">
        <v>4145.2</v>
      </c>
      <c r="F40" s="160">
        <v>103.63</v>
      </c>
      <c r="G40" s="160">
        <v>76.717500740302043</v>
      </c>
    </row>
    <row r="41" spans="1:7" s="21" customFormat="1" ht="15" customHeight="1">
      <c r="A41" s="80">
        <v>3296</v>
      </c>
      <c r="B41" s="79" t="s">
        <v>1488</v>
      </c>
      <c r="C41" s="121">
        <v>0</v>
      </c>
      <c r="D41" s="121">
        <v>0</v>
      </c>
      <c r="E41" s="121">
        <v>0</v>
      </c>
      <c r="F41" s="160" t="e">
        <v>#DIV/0!</v>
      </c>
      <c r="G41" s="160" t="e">
        <v>#DIV/0!</v>
      </c>
    </row>
    <row r="42" spans="1:7" s="21" customFormat="1" ht="15" customHeight="1">
      <c r="A42" s="80">
        <v>3299</v>
      </c>
      <c r="B42" s="79" t="s">
        <v>1446</v>
      </c>
      <c r="C42" s="121">
        <v>15356.26</v>
      </c>
      <c r="D42" s="121">
        <v>70000</v>
      </c>
      <c r="E42" s="121">
        <v>69068.759999999995</v>
      </c>
      <c r="F42" s="160">
        <v>98.669657142857133</v>
      </c>
      <c r="G42" s="160">
        <v>449.77592200184154</v>
      </c>
    </row>
    <row r="43" spans="1:7" s="21" customFormat="1" ht="15" customHeight="1">
      <c r="A43" s="80">
        <v>3431</v>
      </c>
      <c r="B43" s="79" t="s">
        <v>1286</v>
      </c>
      <c r="C43" s="121">
        <v>19121.830000000002</v>
      </c>
      <c r="D43" s="121">
        <v>20000</v>
      </c>
      <c r="E43" s="121">
        <v>20017.71</v>
      </c>
      <c r="F43" s="160">
        <v>100.08854999999998</v>
      </c>
      <c r="G43" s="160">
        <v>104.68511643498555</v>
      </c>
    </row>
    <row r="44" spans="1:7" s="21" customFormat="1" ht="15" customHeight="1">
      <c r="A44" s="80">
        <v>3432</v>
      </c>
      <c r="B44" s="79" t="s">
        <v>1324</v>
      </c>
      <c r="C44" s="121">
        <v>69.989999999999995</v>
      </c>
      <c r="D44" s="121">
        <v>200</v>
      </c>
      <c r="E44" s="121">
        <v>121.25</v>
      </c>
      <c r="F44" s="160">
        <v>60.624999999999993</v>
      </c>
      <c r="G44" s="160">
        <v>173.2390341477354</v>
      </c>
    </row>
    <row r="45" spans="1:7" s="21" customFormat="1" ht="15" customHeight="1">
      <c r="A45" s="80">
        <v>3433</v>
      </c>
      <c r="B45" s="79" t="s">
        <v>1467</v>
      </c>
      <c r="C45" s="121">
        <v>0.83</v>
      </c>
      <c r="D45" s="121">
        <v>0</v>
      </c>
      <c r="E45" s="121">
        <v>8.18</v>
      </c>
      <c r="F45" s="160" t="e">
        <v>#DIV/0!</v>
      </c>
      <c r="G45" s="160">
        <v>985.54216867469881</v>
      </c>
    </row>
    <row r="46" spans="1:7" s="21" customFormat="1" ht="15" customHeight="1">
      <c r="A46" s="80">
        <v>3721</v>
      </c>
      <c r="B46" s="79" t="s">
        <v>1428</v>
      </c>
      <c r="C46" s="121">
        <v>0</v>
      </c>
      <c r="D46" s="121">
        <v>12000</v>
      </c>
      <c r="E46" s="121">
        <v>1850</v>
      </c>
      <c r="F46" s="121">
        <v>0</v>
      </c>
      <c r="G46" s="121">
        <v>0</v>
      </c>
    </row>
    <row r="47" spans="1:7" s="21" customFormat="1" ht="15" customHeight="1">
      <c r="A47" s="80">
        <v>3812</v>
      </c>
      <c r="B47" s="79" t="s">
        <v>1454</v>
      </c>
      <c r="C47" s="121">
        <v>0</v>
      </c>
      <c r="D47" s="121">
        <v>0</v>
      </c>
      <c r="E47" s="121">
        <v>10986.25</v>
      </c>
      <c r="F47" s="121"/>
      <c r="G47" s="121"/>
    </row>
    <row r="48" spans="1:7" s="21" customFormat="1" ht="15" customHeight="1">
      <c r="A48" s="80">
        <v>4124</v>
      </c>
      <c r="B48" s="79" t="s">
        <v>1662</v>
      </c>
      <c r="C48" s="121">
        <v>0</v>
      </c>
      <c r="D48" s="121">
        <v>0</v>
      </c>
      <c r="E48" s="121">
        <v>1156766.18</v>
      </c>
      <c r="F48" s="121"/>
      <c r="G48" s="121"/>
    </row>
    <row r="49" spans="1:8" s="21" customFormat="1" ht="15" customHeight="1">
      <c r="A49" s="80">
        <v>4221</v>
      </c>
      <c r="B49" s="79" t="s">
        <v>1287</v>
      </c>
      <c r="C49" s="121">
        <v>7350</v>
      </c>
      <c r="D49" s="121">
        <v>31000</v>
      </c>
      <c r="E49" s="121">
        <v>28882.17</v>
      </c>
      <c r="F49" s="160">
        <v>93.168290322580631</v>
      </c>
      <c r="G49" s="160">
        <v>392.95469387755099</v>
      </c>
    </row>
    <row r="50" spans="1:8" s="21" customFormat="1" ht="15" customHeight="1">
      <c r="A50" s="80">
        <v>4223</v>
      </c>
      <c r="B50" s="79" t="s">
        <v>1339</v>
      </c>
      <c r="C50" s="121">
        <v>890</v>
      </c>
      <c r="D50" s="121">
        <v>8500</v>
      </c>
      <c r="E50" s="121">
        <v>20600</v>
      </c>
      <c r="F50" s="160">
        <v>242.35294117647058</v>
      </c>
      <c r="G50" s="160">
        <v>2314.6067415730336</v>
      </c>
    </row>
    <row r="51" spans="1:8" s="21" customFormat="1" ht="15" customHeight="1">
      <c r="A51" s="80">
        <v>4224</v>
      </c>
      <c r="B51" s="79" t="s">
        <v>1636</v>
      </c>
      <c r="C51" s="121">
        <v>0</v>
      </c>
      <c r="D51" s="121">
        <v>295000</v>
      </c>
      <c r="E51" s="121">
        <v>294760.75</v>
      </c>
      <c r="F51" s="160"/>
      <c r="G51" s="160"/>
    </row>
    <row r="52" spans="1:8" s="21" customFormat="1" ht="15" customHeight="1">
      <c r="A52" s="80">
        <v>4227</v>
      </c>
      <c r="B52" s="79" t="s">
        <v>1288</v>
      </c>
      <c r="C52" s="121">
        <v>0</v>
      </c>
      <c r="D52" s="121">
        <v>0</v>
      </c>
      <c r="E52" s="121">
        <v>0</v>
      </c>
      <c r="F52" s="160" t="e">
        <v>#DIV/0!</v>
      </c>
      <c r="G52" s="160" t="e">
        <v>#DIV/0!</v>
      </c>
    </row>
    <row r="53" spans="1:8" s="21" customFormat="1" ht="15" customHeight="1">
      <c r="A53" s="80">
        <v>4262</v>
      </c>
      <c r="B53" s="79" t="s">
        <v>1470</v>
      </c>
      <c r="C53" s="121">
        <v>0</v>
      </c>
      <c r="D53" s="121">
        <v>0</v>
      </c>
      <c r="E53" s="121">
        <v>0</v>
      </c>
      <c r="F53" s="160"/>
      <c r="G53" s="160"/>
    </row>
    <row r="54" spans="1:8" s="21" customFormat="1" ht="30" customHeight="1">
      <c r="A54" s="131"/>
      <c r="B54" s="131" t="s">
        <v>1530</v>
      </c>
      <c r="C54" s="132">
        <v>3318306.0500000003</v>
      </c>
      <c r="D54" s="132">
        <v>6409147</v>
      </c>
      <c r="E54" s="132">
        <v>6293646.2300000004</v>
      </c>
      <c r="F54" s="133">
        <v>98.197876098020544</v>
      </c>
      <c r="G54" s="133">
        <v>189.66442923491039</v>
      </c>
      <c r="H54" s="23"/>
    </row>
    <row r="55" spans="1:8" s="21" customFormat="1" ht="15" customHeight="1">
      <c r="A55" s="67"/>
      <c r="B55" s="67" t="s">
        <v>1263</v>
      </c>
      <c r="C55" s="72">
        <v>2252.58</v>
      </c>
      <c r="D55" s="72">
        <v>189586</v>
      </c>
      <c r="E55" s="72">
        <v>189659.69</v>
      </c>
      <c r="F55" s="90">
        <v>100.03886890382201</v>
      </c>
      <c r="G55" s="90">
        <v>8419.6650063482757</v>
      </c>
    </row>
    <row r="56" spans="1:8" s="21" customFormat="1" ht="15" customHeight="1">
      <c r="A56" s="80">
        <v>3111</v>
      </c>
      <c r="B56" s="79" t="s">
        <v>1438</v>
      </c>
      <c r="C56" s="121">
        <v>0</v>
      </c>
      <c r="D56" s="121">
        <v>158593</v>
      </c>
      <c r="E56" s="121">
        <v>158592.22</v>
      </c>
      <c r="F56" s="160">
        <v>99.999508175014029</v>
      </c>
      <c r="G56" s="160" t="e">
        <v>#DIV/0!</v>
      </c>
    </row>
    <row r="57" spans="1:8" s="21" customFormat="1" ht="15" customHeight="1">
      <c r="A57" s="80">
        <v>3121</v>
      </c>
      <c r="B57" s="79" t="s">
        <v>1318</v>
      </c>
      <c r="C57" s="121">
        <v>0</v>
      </c>
      <c r="D57" s="121">
        <v>3000</v>
      </c>
      <c r="E57" s="121">
        <v>3075</v>
      </c>
      <c r="F57" s="160">
        <v>102.49999999999999</v>
      </c>
      <c r="G57" s="160" t="e">
        <v>#DIV/0!</v>
      </c>
    </row>
    <row r="58" spans="1:8" s="21" customFormat="1" ht="15" customHeight="1">
      <c r="A58" s="80">
        <v>3132</v>
      </c>
      <c r="B58" s="79" t="s">
        <v>1388</v>
      </c>
      <c r="C58" s="121">
        <v>0</v>
      </c>
      <c r="D58" s="121">
        <v>26167</v>
      </c>
      <c r="E58" s="121">
        <v>26167.72</v>
      </c>
      <c r="F58" s="160">
        <v>100.002751557305</v>
      </c>
      <c r="G58" s="160" t="e">
        <v>#DIV/0!</v>
      </c>
    </row>
    <row r="59" spans="1:8" s="21" customFormat="1" ht="15" hidden="1" customHeight="1">
      <c r="A59" s="80">
        <v>3133</v>
      </c>
      <c r="B59" s="79" t="s">
        <v>1439</v>
      </c>
      <c r="C59" s="121">
        <v>0</v>
      </c>
      <c r="D59" s="121">
        <v>0</v>
      </c>
      <c r="E59" s="121">
        <v>0</v>
      </c>
      <c r="F59" s="160" t="e">
        <v>#DIV/0!</v>
      </c>
      <c r="G59" s="160" t="e">
        <v>#DIV/0!</v>
      </c>
    </row>
    <row r="60" spans="1:8" s="21" customFormat="1" ht="15" hidden="1" customHeight="1">
      <c r="A60" s="80">
        <v>3211</v>
      </c>
      <c r="B60" s="79" t="s">
        <v>1264</v>
      </c>
      <c r="C60" s="121">
        <v>0</v>
      </c>
      <c r="D60" s="121">
        <v>0</v>
      </c>
      <c r="E60" s="121">
        <v>0</v>
      </c>
      <c r="F60" s="160" t="e">
        <v>#DIV/0!</v>
      </c>
      <c r="G60" s="160" t="e">
        <v>#DIV/0!</v>
      </c>
    </row>
    <row r="61" spans="1:8" s="21" customFormat="1" ht="15" customHeight="1">
      <c r="A61" s="80">
        <v>3212</v>
      </c>
      <c r="B61" s="79" t="s">
        <v>1474</v>
      </c>
      <c r="C61" s="121">
        <v>0</v>
      </c>
      <c r="D61" s="121">
        <v>1826</v>
      </c>
      <c r="E61" s="121">
        <v>1824.75</v>
      </c>
      <c r="F61" s="160">
        <v>99.931544359255199</v>
      </c>
      <c r="G61" s="160" t="e">
        <v>#DIV/0!</v>
      </c>
    </row>
    <row r="62" spans="1:8" s="21" customFormat="1" ht="15" customHeight="1">
      <c r="A62" s="80">
        <v>3223</v>
      </c>
      <c r="B62" s="79" t="s">
        <v>1269</v>
      </c>
      <c r="C62" s="121">
        <v>2252.58</v>
      </c>
      <c r="D62" s="121">
        <v>0</v>
      </c>
      <c r="E62" s="121">
        <v>0</v>
      </c>
      <c r="F62" s="160"/>
      <c r="G62" s="160">
        <v>0</v>
      </c>
    </row>
    <row r="63" spans="1:8" s="21" customFormat="1" ht="15" hidden="1" customHeight="1">
      <c r="A63" s="80">
        <v>3237</v>
      </c>
      <c r="B63" s="79" t="s">
        <v>1278</v>
      </c>
      <c r="C63" s="121">
        <v>0</v>
      </c>
      <c r="D63" s="121">
        <v>0</v>
      </c>
      <c r="E63" s="121">
        <v>0</v>
      </c>
      <c r="F63" s="160" t="e">
        <v>#DIV/0!</v>
      </c>
      <c r="G63" s="160" t="e">
        <v>#DIV/0!</v>
      </c>
    </row>
    <row r="64" spans="1:8" s="21" customFormat="1" ht="15" hidden="1" customHeight="1">
      <c r="A64" s="80">
        <v>4221</v>
      </c>
      <c r="B64" s="79" t="s">
        <v>1287</v>
      </c>
      <c r="C64" s="121">
        <v>0</v>
      </c>
      <c r="D64" s="121">
        <v>0</v>
      </c>
      <c r="E64" s="121">
        <v>0</v>
      </c>
      <c r="F64" s="160" t="e">
        <v>#DIV/0!</v>
      </c>
      <c r="G64" s="160" t="e">
        <v>#DIV/0!</v>
      </c>
    </row>
    <row r="65" spans="1:7" s="21" customFormat="1" ht="15" customHeight="1">
      <c r="A65" s="67"/>
      <c r="B65" s="67" t="s">
        <v>1262</v>
      </c>
      <c r="C65" s="72">
        <v>73978.740000000005</v>
      </c>
      <c r="D65" s="72">
        <v>2089459</v>
      </c>
      <c r="E65" s="72">
        <v>1852020.64</v>
      </c>
      <c r="F65" s="90">
        <v>88.636371424373479</v>
      </c>
      <c r="G65" s="90">
        <v>2503.4498289643752</v>
      </c>
    </row>
    <row r="66" spans="1:7" s="21" customFormat="1" ht="15" customHeight="1">
      <c r="A66" s="145" t="s">
        <v>1494</v>
      </c>
      <c r="B66" s="79" t="s">
        <v>1317</v>
      </c>
      <c r="C66" s="121">
        <v>0</v>
      </c>
      <c r="D66" s="121">
        <v>1487582</v>
      </c>
      <c r="E66" s="121">
        <v>1477003.64</v>
      </c>
      <c r="F66" s="160">
        <v>99.288888948642835</v>
      </c>
      <c r="G66" s="160" t="e">
        <v>#DIV/0!</v>
      </c>
    </row>
    <row r="67" spans="1:7" s="21" customFormat="1" ht="15" customHeight="1">
      <c r="A67" s="145" t="s">
        <v>1502</v>
      </c>
      <c r="B67" s="79" t="s">
        <v>1318</v>
      </c>
      <c r="C67" s="121">
        <v>0</v>
      </c>
      <c r="D67" s="121">
        <v>0</v>
      </c>
      <c r="E67" s="121">
        <v>0</v>
      </c>
      <c r="F67" s="160" t="e">
        <v>#DIV/0!</v>
      </c>
      <c r="G67" s="160" t="e">
        <v>#DIV/0!</v>
      </c>
    </row>
    <row r="68" spans="1:7" s="21" customFormat="1" ht="15" customHeight="1">
      <c r="A68" s="145" t="s">
        <v>1495</v>
      </c>
      <c r="B68" s="79" t="s">
        <v>1545</v>
      </c>
      <c r="C68" s="121">
        <v>0</v>
      </c>
      <c r="D68" s="121">
        <v>245450</v>
      </c>
      <c r="E68" s="121">
        <v>243705.63</v>
      </c>
      <c r="F68" s="160">
        <v>99.289317579955181</v>
      </c>
      <c r="G68" s="160" t="e">
        <v>#DIV/0!</v>
      </c>
    </row>
    <row r="69" spans="1:7" s="21" customFormat="1" ht="15" customHeight="1">
      <c r="A69" s="145" t="s">
        <v>1496</v>
      </c>
      <c r="B69" s="79" t="s">
        <v>1540</v>
      </c>
      <c r="C69" s="121">
        <v>0</v>
      </c>
      <c r="D69" s="121">
        <v>0</v>
      </c>
      <c r="E69" s="121">
        <v>0</v>
      </c>
      <c r="F69" s="160" t="e">
        <v>#DIV/0!</v>
      </c>
      <c r="G69" s="160" t="e">
        <v>#DIV/0!</v>
      </c>
    </row>
    <row r="70" spans="1:7" s="21" customFormat="1" ht="15" customHeight="1">
      <c r="A70" s="145">
        <v>3212</v>
      </c>
      <c r="B70" s="79" t="s">
        <v>1265</v>
      </c>
      <c r="C70" s="121">
        <v>2573.3000000000002</v>
      </c>
      <c r="D70" s="121">
        <v>513</v>
      </c>
      <c r="E70" s="121">
        <v>342.28</v>
      </c>
      <c r="F70" s="160">
        <v>66.721247563352819</v>
      </c>
      <c r="G70" s="160">
        <v>13.301208564877781</v>
      </c>
    </row>
    <row r="71" spans="1:7" s="21" customFormat="1" ht="15" customHeight="1">
      <c r="A71" s="145">
        <v>3211</v>
      </c>
      <c r="B71" s="79" t="s">
        <v>1264</v>
      </c>
      <c r="C71" s="121">
        <v>13067.18</v>
      </c>
      <c r="D71" s="121">
        <v>55007</v>
      </c>
      <c r="E71" s="121">
        <v>55006.16</v>
      </c>
      <c r="F71" s="160">
        <v>99.998472921628164</v>
      </c>
      <c r="G71" s="160">
        <v>420.94897292300254</v>
      </c>
    </row>
    <row r="72" spans="1:7" s="21" customFormat="1" ht="15" customHeight="1">
      <c r="A72" s="145" t="s">
        <v>1497</v>
      </c>
      <c r="B72" s="79" t="s">
        <v>1546</v>
      </c>
      <c r="C72" s="121">
        <v>0</v>
      </c>
      <c r="D72" s="121">
        <v>0</v>
      </c>
      <c r="E72" s="121">
        <v>0</v>
      </c>
      <c r="F72" s="160" t="e">
        <v>#DIV/0!</v>
      </c>
      <c r="G72" s="160" t="e">
        <v>#DIV/0!</v>
      </c>
    </row>
    <row r="73" spans="1:7" s="21" customFormat="1" ht="15" customHeight="1">
      <c r="A73" s="145" t="s">
        <v>1503</v>
      </c>
      <c r="B73" s="79" t="s">
        <v>1547</v>
      </c>
      <c r="C73" s="121">
        <v>9.48</v>
      </c>
      <c r="D73" s="121">
        <v>6811</v>
      </c>
      <c r="E73" s="121">
        <v>6810.17</v>
      </c>
      <c r="F73" s="160">
        <v>99.9878138305682</v>
      </c>
      <c r="G73" s="160">
        <v>71837.236286919826</v>
      </c>
    </row>
    <row r="74" spans="1:7" s="21" customFormat="1" ht="15" customHeight="1">
      <c r="A74" s="145" t="s">
        <v>1504</v>
      </c>
      <c r="B74" s="79" t="s">
        <v>1268</v>
      </c>
      <c r="C74" s="121">
        <v>85</v>
      </c>
      <c r="D74" s="121">
        <v>0</v>
      </c>
      <c r="E74" s="121">
        <v>0</v>
      </c>
      <c r="F74" s="160" t="e">
        <v>#DIV/0!</v>
      </c>
      <c r="G74" s="160">
        <v>0</v>
      </c>
    </row>
    <row r="75" spans="1:7" s="21" customFormat="1" ht="15" customHeight="1">
      <c r="A75" s="145" t="s">
        <v>1506</v>
      </c>
      <c r="B75" s="79" t="s">
        <v>1270</v>
      </c>
      <c r="C75" s="121">
        <v>117</v>
      </c>
      <c r="D75" s="121">
        <v>0</v>
      </c>
      <c r="E75" s="121">
        <v>0</v>
      </c>
      <c r="F75" s="160" t="e">
        <v>#DIV/0!</v>
      </c>
      <c r="G75" s="160">
        <v>0</v>
      </c>
    </row>
    <row r="76" spans="1:7" s="21" customFormat="1" ht="15" customHeight="1">
      <c r="A76" s="145" t="s">
        <v>1507</v>
      </c>
      <c r="B76" s="79" t="s">
        <v>1549</v>
      </c>
      <c r="C76" s="121">
        <v>406.87</v>
      </c>
      <c r="D76" s="121">
        <v>723</v>
      </c>
      <c r="E76" s="121">
        <v>723</v>
      </c>
      <c r="F76" s="160">
        <v>100</v>
      </c>
      <c r="G76" s="160">
        <v>177.69803622778775</v>
      </c>
    </row>
    <row r="77" spans="1:7" s="21" customFormat="1" ht="15" customHeight="1">
      <c r="A77" s="145" t="s">
        <v>1509</v>
      </c>
      <c r="B77" s="79" t="s">
        <v>1564</v>
      </c>
      <c r="C77" s="121">
        <v>112</v>
      </c>
      <c r="D77" s="121">
        <v>9499</v>
      </c>
      <c r="E77" s="121">
        <v>9498.75</v>
      </c>
      <c r="F77" s="160">
        <v>99.997368144015169</v>
      </c>
      <c r="G77" s="160">
        <v>8481.0267857142862</v>
      </c>
    </row>
    <row r="78" spans="1:7" s="21" customFormat="1" ht="15" customHeight="1">
      <c r="A78" s="145" t="s">
        <v>1510</v>
      </c>
      <c r="B78" s="79" t="s">
        <v>1276</v>
      </c>
      <c r="C78" s="121">
        <v>1116.8</v>
      </c>
      <c r="D78" s="121">
        <v>13678</v>
      </c>
      <c r="E78" s="121">
        <v>13677.87</v>
      </c>
      <c r="F78" s="154">
        <v>99.999049568650392</v>
      </c>
      <c r="G78" s="154">
        <v>1224.7376432664757</v>
      </c>
    </row>
    <row r="79" spans="1:7" s="21" customFormat="1" ht="15" customHeight="1">
      <c r="A79" s="145">
        <v>3237</v>
      </c>
      <c r="B79" s="79" t="s">
        <v>1278</v>
      </c>
      <c r="C79" s="121">
        <v>19578.75</v>
      </c>
      <c r="D79" s="121">
        <v>0</v>
      </c>
      <c r="E79" s="121">
        <v>0</v>
      </c>
      <c r="F79" s="160" t="e">
        <v>#DIV/0!</v>
      </c>
      <c r="G79" s="160">
        <v>0</v>
      </c>
    </row>
    <row r="80" spans="1:7" s="21" customFormat="1" ht="15" customHeight="1">
      <c r="A80" s="145">
        <v>3238</v>
      </c>
      <c r="B80" s="79" t="s">
        <v>1279</v>
      </c>
      <c r="C80" s="121">
        <v>0</v>
      </c>
      <c r="D80" s="121">
        <v>225000</v>
      </c>
      <c r="E80" s="121">
        <v>0</v>
      </c>
      <c r="F80" s="160"/>
      <c r="G80" s="160"/>
    </row>
    <row r="81" spans="1:7" s="21" customFormat="1" ht="15" customHeight="1">
      <c r="A81" s="145" t="s">
        <v>1513</v>
      </c>
      <c r="B81" s="79" t="s">
        <v>1550</v>
      </c>
      <c r="C81" s="121">
        <v>229.12</v>
      </c>
      <c r="D81" s="121">
        <v>2127</v>
      </c>
      <c r="E81" s="121">
        <v>2126.75</v>
      </c>
      <c r="F81" s="160">
        <v>99.988246356370468</v>
      </c>
      <c r="G81" s="160">
        <v>928.22538407821219</v>
      </c>
    </row>
    <row r="82" spans="1:7" s="21" customFormat="1" ht="15" customHeight="1">
      <c r="A82" s="145" t="s">
        <v>1514</v>
      </c>
      <c r="B82" s="79" t="s">
        <v>1322</v>
      </c>
      <c r="C82" s="121">
        <v>2942.03</v>
      </c>
      <c r="D82" s="121">
        <v>3969</v>
      </c>
      <c r="E82" s="121">
        <v>4026.39</v>
      </c>
      <c r="F82" s="160">
        <v>101.44595616024188</v>
      </c>
      <c r="G82" s="160">
        <v>136.85754394074837</v>
      </c>
    </row>
    <row r="83" spans="1:7" s="21" customFormat="1" ht="15" hidden="1" customHeight="1">
      <c r="A83" s="80">
        <v>3531</v>
      </c>
      <c r="B83" s="79" t="s">
        <v>1625</v>
      </c>
      <c r="C83" s="121">
        <v>0</v>
      </c>
      <c r="D83" s="121">
        <v>0</v>
      </c>
      <c r="E83" s="121">
        <v>0</v>
      </c>
      <c r="F83" s="154"/>
      <c r="G83" s="154"/>
    </row>
    <row r="84" spans="1:7" s="21" customFormat="1" ht="15" hidden="1" customHeight="1">
      <c r="A84" s="80">
        <v>3611</v>
      </c>
      <c r="B84" s="79" t="s">
        <v>1626</v>
      </c>
      <c r="C84" s="121">
        <v>0</v>
      </c>
      <c r="D84" s="121">
        <v>0</v>
      </c>
      <c r="E84" s="121">
        <v>0</v>
      </c>
      <c r="F84" s="154"/>
      <c r="G84" s="154"/>
    </row>
    <row r="85" spans="1:7" s="21" customFormat="1" ht="15" hidden="1" customHeight="1">
      <c r="A85" s="80">
        <v>3813</v>
      </c>
      <c r="B85" s="79" t="s">
        <v>1627</v>
      </c>
      <c r="C85" s="121">
        <v>0</v>
      </c>
      <c r="D85" s="121">
        <v>0</v>
      </c>
      <c r="E85" s="121">
        <v>0</v>
      </c>
      <c r="F85" s="154"/>
      <c r="G85" s="154"/>
    </row>
    <row r="86" spans="1:7" s="21" customFormat="1" ht="19.5" customHeight="1">
      <c r="A86" s="145" t="s">
        <v>1521</v>
      </c>
      <c r="B86" s="79" t="s">
        <v>1557</v>
      </c>
      <c r="C86" s="121">
        <v>11360.31</v>
      </c>
      <c r="D86" s="121">
        <v>0</v>
      </c>
      <c r="E86" s="121">
        <v>0</v>
      </c>
      <c r="F86" s="160" t="e">
        <v>#DIV/0!</v>
      </c>
      <c r="G86" s="160">
        <v>0</v>
      </c>
    </row>
    <row r="87" spans="1:7" s="21" customFormat="1" ht="19.5" customHeight="1">
      <c r="A87" s="145">
        <v>4224</v>
      </c>
      <c r="B87" s="79" t="s">
        <v>1340</v>
      </c>
      <c r="C87" s="121">
        <v>0</v>
      </c>
      <c r="D87" s="121">
        <v>36850</v>
      </c>
      <c r="E87" s="121">
        <v>36850</v>
      </c>
      <c r="F87" s="160"/>
      <c r="G87" s="160"/>
    </row>
    <row r="88" spans="1:7" s="21" customFormat="1" ht="19.5" customHeight="1">
      <c r="A88" s="145">
        <v>4227</v>
      </c>
      <c r="B88" s="79" t="s">
        <v>1560</v>
      </c>
      <c r="C88" s="121">
        <v>22380.9</v>
      </c>
      <c r="D88" s="121">
        <v>0</v>
      </c>
      <c r="E88" s="121">
        <v>0</v>
      </c>
      <c r="F88" s="160" t="e">
        <v>#DIV/0!</v>
      </c>
      <c r="G88" s="160">
        <v>0</v>
      </c>
    </row>
    <row r="89" spans="1:7" s="21" customFormat="1" ht="19.5" customHeight="1">
      <c r="A89" s="145">
        <v>4262</v>
      </c>
      <c r="B89" s="79" t="s">
        <v>1470</v>
      </c>
      <c r="C89" s="121">
        <v>0</v>
      </c>
      <c r="D89" s="121">
        <v>2250</v>
      </c>
      <c r="E89" s="121">
        <v>2250</v>
      </c>
      <c r="F89" s="160"/>
      <c r="G89" s="160"/>
    </row>
    <row r="90" spans="1:7" s="21" customFormat="1" ht="15" customHeight="1">
      <c r="A90" s="67"/>
      <c r="B90" s="67" t="s">
        <v>18</v>
      </c>
      <c r="C90" s="72">
        <v>3155149.52</v>
      </c>
      <c r="D90" s="72">
        <v>3931063</v>
      </c>
      <c r="E90" s="72">
        <v>4053440.79</v>
      </c>
      <c r="F90" s="90">
        <v>103.11309663569371</v>
      </c>
      <c r="G90" s="90">
        <v>128.47064027571028</v>
      </c>
    </row>
    <row r="91" spans="1:7" s="21" customFormat="1" ht="15" customHeight="1">
      <c r="A91" s="80">
        <v>3111</v>
      </c>
      <c r="B91" s="79" t="s">
        <v>1438</v>
      </c>
      <c r="C91" s="121">
        <v>2168234.4900000002</v>
      </c>
      <c r="D91" s="121">
        <v>528243</v>
      </c>
      <c r="E91" s="121">
        <v>575004.9</v>
      </c>
      <c r="F91" s="160">
        <v>108.85234636332144</v>
      </c>
      <c r="G91" s="160">
        <v>26.519497898034079</v>
      </c>
    </row>
    <row r="92" spans="1:7" s="21" customFormat="1" ht="15" customHeight="1">
      <c r="A92" s="80">
        <v>3121</v>
      </c>
      <c r="B92" s="79" t="s">
        <v>1318</v>
      </c>
      <c r="C92" s="121">
        <v>23475.16</v>
      </c>
      <c r="D92" s="121">
        <v>14850</v>
      </c>
      <c r="E92" s="121">
        <v>15225</v>
      </c>
      <c r="F92" s="160">
        <v>102.52525252525253</v>
      </c>
      <c r="G92" s="160">
        <v>64.855787990369393</v>
      </c>
    </row>
    <row r="93" spans="1:7" s="21" customFormat="1" ht="15" customHeight="1">
      <c r="A93" s="80">
        <v>3132</v>
      </c>
      <c r="B93" s="79" t="s">
        <v>1388</v>
      </c>
      <c r="C93" s="121">
        <v>357248.45</v>
      </c>
      <c r="D93" s="121">
        <v>87160</v>
      </c>
      <c r="E93" s="121">
        <v>94875.81</v>
      </c>
      <c r="F93" s="160">
        <v>108.85246672785682</v>
      </c>
      <c r="G93" s="160">
        <v>26.557374846552868</v>
      </c>
    </row>
    <row r="94" spans="1:7" s="21" customFormat="1" ht="15" customHeight="1">
      <c r="A94" s="80">
        <v>3133</v>
      </c>
      <c r="B94" s="79" t="s">
        <v>1439</v>
      </c>
      <c r="C94" s="121">
        <v>867.53</v>
      </c>
      <c r="D94" s="121">
        <v>0</v>
      </c>
      <c r="E94" s="121">
        <v>0</v>
      </c>
      <c r="F94" s="160" t="e">
        <v>#DIV/0!</v>
      </c>
      <c r="G94" s="160">
        <v>0</v>
      </c>
    </row>
    <row r="95" spans="1:7" s="21" customFormat="1" ht="15" customHeight="1">
      <c r="A95" s="80">
        <v>3211</v>
      </c>
      <c r="B95" s="79" t="s">
        <v>1264</v>
      </c>
      <c r="C95" s="121">
        <v>179592.7</v>
      </c>
      <c r="D95" s="121">
        <v>1427</v>
      </c>
      <c r="E95" s="121">
        <v>1672.77</v>
      </c>
      <c r="F95" s="160">
        <v>117.22284512964261</v>
      </c>
      <c r="G95" s="160">
        <v>0.93142427281287032</v>
      </c>
    </row>
    <row r="96" spans="1:7" s="21" customFormat="1" ht="15" customHeight="1">
      <c r="A96" s="80">
        <v>3212</v>
      </c>
      <c r="B96" s="79" t="s">
        <v>1265</v>
      </c>
      <c r="C96" s="121">
        <v>15652.88</v>
      </c>
      <c r="D96" s="121">
        <v>12165</v>
      </c>
      <c r="E96" s="121">
        <v>12236.89</v>
      </c>
      <c r="F96" s="160">
        <v>100.59095766543362</v>
      </c>
      <c r="G96" s="160">
        <v>78.17660392208974</v>
      </c>
    </row>
    <row r="97" spans="1:7" s="21" customFormat="1" ht="15" customHeight="1">
      <c r="A97" s="80">
        <v>3213</v>
      </c>
      <c r="B97" s="79" t="s">
        <v>1266</v>
      </c>
      <c r="C97" s="121">
        <v>371.23</v>
      </c>
      <c r="D97" s="121">
        <v>0</v>
      </c>
      <c r="E97" s="121">
        <v>375</v>
      </c>
      <c r="F97" s="160" t="e">
        <v>#DIV/0!</v>
      </c>
      <c r="G97" s="160">
        <v>101.01554292487135</v>
      </c>
    </row>
    <row r="98" spans="1:7" s="21" customFormat="1" ht="15" customHeight="1">
      <c r="A98" s="80">
        <v>3221</v>
      </c>
      <c r="B98" s="79" t="s">
        <v>1267</v>
      </c>
      <c r="C98" s="121">
        <v>53.72</v>
      </c>
      <c r="D98" s="121">
        <v>0</v>
      </c>
      <c r="E98" s="121">
        <v>0</v>
      </c>
      <c r="F98" s="160" t="e">
        <v>#DIV/0!</v>
      </c>
      <c r="G98" s="160">
        <v>0</v>
      </c>
    </row>
    <row r="99" spans="1:7" s="21" customFormat="1" ht="15" customHeight="1">
      <c r="A99" s="80">
        <v>3222</v>
      </c>
      <c r="B99" s="79" t="s">
        <v>1268</v>
      </c>
      <c r="C99" s="121">
        <v>483.65</v>
      </c>
      <c r="D99" s="121">
        <v>0</v>
      </c>
      <c r="E99" s="121">
        <v>0</v>
      </c>
      <c r="F99" s="160" t="e">
        <v>#DIV/0!</v>
      </c>
      <c r="G99" s="160">
        <v>0</v>
      </c>
    </row>
    <row r="100" spans="1:7" s="21" customFormat="1" ht="15" customHeight="1">
      <c r="A100" s="80">
        <v>3223</v>
      </c>
      <c r="B100" s="79" t="s">
        <v>1269</v>
      </c>
      <c r="C100" s="121">
        <v>12764.63</v>
      </c>
      <c r="D100" s="121">
        <v>0</v>
      </c>
      <c r="E100" s="121">
        <v>0</v>
      </c>
      <c r="F100" s="160" t="e">
        <v>#DIV/0!</v>
      </c>
      <c r="G100" s="160">
        <v>0</v>
      </c>
    </row>
    <row r="101" spans="1:7" s="21" customFormat="1" ht="15" customHeight="1">
      <c r="A101" s="80">
        <v>3224</v>
      </c>
      <c r="B101" s="79" t="s">
        <v>1270</v>
      </c>
      <c r="C101" s="121">
        <v>661.3</v>
      </c>
      <c r="D101" s="121">
        <v>0</v>
      </c>
      <c r="E101" s="121">
        <v>0</v>
      </c>
      <c r="F101" s="154" t="e">
        <v>#DIV/0!</v>
      </c>
      <c r="G101" s="154">
        <v>0</v>
      </c>
    </row>
    <row r="102" spans="1:7" s="21" customFormat="1" ht="15" customHeight="1">
      <c r="A102" s="80">
        <v>3231</v>
      </c>
      <c r="B102" s="79" t="s">
        <v>1272</v>
      </c>
      <c r="C102" s="121">
        <v>3463.38</v>
      </c>
      <c r="D102" s="121">
        <v>0</v>
      </c>
      <c r="E102" s="121">
        <v>1111</v>
      </c>
      <c r="F102" s="154" t="e">
        <v>#DIV/0!</v>
      </c>
      <c r="G102" s="154">
        <v>32.078489798982496</v>
      </c>
    </row>
    <row r="103" spans="1:7" s="21" customFormat="1" ht="15" customHeight="1">
      <c r="A103" s="80">
        <v>3232</v>
      </c>
      <c r="B103" s="79" t="s">
        <v>1577</v>
      </c>
      <c r="C103" s="121">
        <v>0</v>
      </c>
      <c r="D103" s="121">
        <v>0</v>
      </c>
      <c r="E103" s="121">
        <v>0</v>
      </c>
      <c r="F103" s="154" t="e">
        <v>#DIV/0!</v>
      </c>
      <c r="G103" s="154" t="e">
        <v>#DIV/0!</v>
      </c>
    </row>
    <row r="104" spans="1:7" s="21" customFormat="1" ht="15" customHeight="1">
      <c r="A104" s="80">
        <v>3233</v>
      </c>
      <c r="B104" s="79" t="s">
        <v>1274</v>
      </c>
      <c r="C104" s="121">
        <v>633.79</v>
      </c>
      <c r="D104" s="121">
        <v>0</v>
      </c>
      <c r="E104" s="121">
        <v>13921.44</v>
      </c>
      <c r="F104" s="154" t="e">
        <v>#DIV/0!</v>
      </c>
      <c r="G104" s="154">
        <v>2196.538285551997</v>
      </c>
    </row>
    <row r="105" spans="1:7" s="21" customFormat="1" ht="15" customHeight="1">
      <c r="A105" s="80">
        <v>3234</v>
      </c>
      <c r="B105" s="79" t="s">
        <v>1275</v>
      </c>
      <c r="C105" s="121">
        <v>0</v>
      </c>
      <c r="D105" s="121">
        <v>0</v>
      </c>
      <c r="E105" s="121">
        <v>0</v>
      </c>
      <c r="F105" s="154" t="e">
        <v>#DIV/0!</v>
      </c>
      <c r="G105" s="154" t="e">
        <v>#DIV/0!</v>
      </c>
    </row>
    <row r="106" spans="1:7" s="21" customFormat="1" ht="15" customHeight="1">
      <c r="A106" s="80">
        <v>3235</v>
      </c>
      <c r="B106" s="79" t="s">
        <v>1276</v>
      </c>
      <c r="C106" s="121">
        <v>6328.52</v>
      </c>
      <c r="D106" s="121">
        <v>0</v>
      </c>
      <c r="E106" s="121">
        <v>0</v>
      </c>
      <c r="F106" s="160" t="e">
        <v>#DIV/0!</v>
      </c>
      <c r="G106" s="160">
        <v>0</v>
      </c>
    </row>
    <row r="107" spans="1:7" s="21" customFormat="1" ht="15" customHeight="1">
      <c r="A107" s="80">
        <v>3237</v>
      </c>
      <c r="B107" s="79" t="s">
        <v>1278</v>
      </c>
      <c r="C107" s="121">
        <v>176146.25</v>
      </c>
      <c r="D107" s="121">
        <v>329900</v>
      </c>
      <c r="E107" s="121">
        <v>203325</v>
      </c>
      <c r="F107" s="160">
        <v>61.632312822067291</v>
      </c>
      <c r="G107" s="160">
        <v>115.42965007770532</v>
      </c>
    </row>
    <row r="108" spans="1:7" s="21" customFormat="1" ht="15" customHeight="1">
      <c r="A108" s="80">
        <v>3238</v>
      </c>
      <c r="B108" s="79" t="s">
        <v>1279</v>
      </c>
      <c r="C108" s="121">
        <v>0</v>
      </c>
      <c r="D108" s="121">
        <v>0</v>
      </c>
      <c r="E108" s="121">
        <v>164625</v>
      </c>
      <c r="F108" s="160"/>
      <c r="G108" s="160"/>
    </row>
    <row r="109" spans="1:7" s="21" customFormat="1" ht="15" customHeight="1">
      <c r="A109" s="80">
        <v>3239</v>
      </c>
      <c r="B109" s="79" t="s">
        <v>1280</v>
      </c>
      <c r="C109" s="121">
        <v>1298.4000000000001</v>
      </c>
      <c r="D109" s="121">
        <v>0</v>
      </c>
      <c r="E109" s="121">
        <v>13750</v>
      </c>
      <c r="F109" s="160" t="e">
        <v>#DIV/0!</v>
      </c>
      <c r="G109" s="160">
        <v>1058.9956869993837</v>
      </c>
    </row>
    <row r="110" spans="1:7" s="21" customFormat="1" ht="15" customHeight="1">
      <c r="A110" s="80">
        <v>3293</v>
      </c>
      <c r="B110" s="79" t="s">
        <v>1322</v>
      </c>
      <c r="C110" s="121">
        <v>16671.46</v>
      </c>
      <c r="D110" s="121">
        <v>0</v>
      </c>
      <c r="E110" s="121">
        <v>0</v>
      </c>
      <c r="F110" s="160" t="e">
        <v>#DIV/0!</v>
      </c>
      <c r="G110" s="160">
        <v>0</v>
      </c>
    </row>
    <row r="111" spans="1:7" s="21" customFormat="1" ht="15" customHeight="1">
      <c r="A111" s="80">
        <v>3295</v>
      </c>
      <c r="B111" s="79" t="s">
        <v>1284</v>
      </c>
      <c r="C111" s="121">
        <v>0</v>
      </c>
      <c r="D111" s="121">
        <v>0</v>
      </c>
      <c r="E111" s="121">
        <v>0</v>
      </c>
      <c r="F111" s="160" t="e">
        <v>#DIV/0!</v>
      </c>
      <c r="G111" s="160" t="e">
        <v>#DIV/0!</v>
      </c>
    </row>
    <row r="112" spans="1:7" s="21" customFormat="1" ht="29.25" customHeight="1">
      <c r="A112" s="80">
        <v>3432</v>
      </c>
      <c r="B112" s="124" t="s">
        <v>1324</v>
      </c>
      <c r="C112" s="121">
        <v>0</v>
      </c>
      <c r="D112" s="121">
        <v>0</v>
      </c>
      <c r="E112" s="121">
        <v>0</v>
      </c>
      <c r="F112" s="160" t="e">
        <v>#DIV/0!</v>
      </c>
      <c r="G112" s="160" t="e">
        <v>#DIV/0!</v>
      </c>
    </row>
    <row r="113" spans="1:7" s="21" customFormat="1" ht="29.25" customHeight="1">
      <c r="A113" s="80">
        <v>3531</v>
      </c>
      <c r="B113" s="79" t="s">
        <v>1625</v>
      </c>
      <c r="C113" s="121">
        <v>0</v>
      </c>
      <c r="D113" s="121">
        <v>1595003</v>
      </c>
      <c r="E113" s="121">
        <v>1592087.2</v>
      </c>
      <c r="F113" s="160"/>
      <c r="G113" s="160"/>
    </row>
    <row r="114" spans="1:7" s="21" customFormat="1" ht="29.25" customHeight="1">
      <c r="A114" s="80">
        <v>3611</v>
      </c>
      <c r="B114" s="79" t="s">
        <v>1626</v>
      </c>
      <c r="C114" s="121">
        <v>0</v>
      </c>
      <c r="D114" s="121">
        <v>372047</v>
      </c>
      <c r="E114" s="121">
        <v>372047.02</v>
      </c>
      <c r="F114" s="160"/>
      <c r="G114" s="160"/>
    </row>
    <row r="115" spans="1:7" s="21" customFormat="1" ht="29.25" hidden="1" customHeight="1">
      <c r="A115" s="80">
        <v>3693</v>
      </c>
      <c r="B115" s="79" t="s">
        <v>1643</v>
      </c>
      <c r="C115" s="121">
        <v>0</v>
      </c>
      <c r="D115" s="121">
        <v>0</v>
      </c>
      <c r="E115" s="121">
        <v>0</v>
      </c>
      <c r="F115" s="160"/>
      <c r="G115" s="160"/>
    </row>
    <row r="116" spans="1:7" s="21" customFormat="1" ht="29.25" hidden="1" customHeight="1">
      <c r="A116" s="80">
        <v>3694</v>
      </c>
      <c r="B116" s="79" t="s">
        <v>1644</v>
      </c>
      <c r="C116" s="121">
        <v>0</v>
      </c>
      <c r="D116" s="121">
        <v>0</v>
      </c>
      <c r="E116" s="121">
        <v>0</v>
      </c>
      <c r="F116" s="160"/>
      <c r="G116" s="160"/>
    </row>
    <row r="117" spans="1:7" s="21" customFormat="1" ht="29.25" customHeight="1">
      <c r="A117" s="80">
        <v>3813</v>
      </c>
      <c r="B117" s="79" t="s">
        <v>1627</v>
      </c>
      <c r="C117" s="121">
        <v>0</v>
      </c>
      <c r="D117" s="121">
        <v>990268</v>
      </c>
      <c r="E117" s="121">
        <v>993183.76</v>
      </c>
      <c r="F117" s="160"/>
      <c r="G117" s="160"/>
    </row>
    <row r="118" spans="1:7" s="21" customFormat="1" ht="15" customHeight="1">
      <c r="A118" s="80">
        <v>4221</v>
      </c>
      <c r="B118" s="79" t="s">
        <v>1287</v>
      </c>
      <c r="C118" s="121">
        <v>64376.89</v>
      </c>
      <c r="D118" s="121">
        <v>0</v>
      </c>
      <c r="E118" s="121">
        <v>0</v>
      </c>
      <c r="F118" s="160" t="e">
        <v>#DIV/0!</v>
      </c>
      <c r="G118" s="160">
        <v>0</v>
      </c>
    </row>
    <row r="119" spans="1:7" s="21" customFormat="1" ht="15" customHeight="1">
      <c r="A119" s="80">
        <v>4227</v>
      </c>
      <c r="B119" s="79" t="s">
        <v>1544</v>
      </c>
      <c r="C119" s="121">
        <v>126825.09</v>
      </c>
      <c r="D119" s="121">
        <v>0</v>
      </c>
      <c r="E119" s="121">
        <v>0</v>
      </c>
      <c r="F119" s="160" t="e">
        <v>#DIV/0!</v>
      </c>
      <c r="G119" s="160">
        <v>0</v>
      </c>
    </row>
    <row r="120" spans="1:7" s="21" customFormat="1" ht="15" customHeight="1">
      <c r="A120" s="67"/>
      <c r="B120" s="67" t="s">
        <v>1535</v>
      </c>
      <c r="C120" s="72">
        <v>65974.69</v>
      </c>
      <c r="D120" s="72">
        <v>188824</v>
      </c>
      <c r="E120" s="72">
        <v>183590.82000000004</v>
      </c>
      <c r="F120" s="90">
        <v>97.228540863449581</v>
      </c>
      <c r="G120" s="90">
        <v>278.27462319262133</v>
      </c>
    </row>
    <row r="121" spans="1:7" s="21" customFormat="1" ht="15" customHeight="1">
      <c r="A121" s="80">
        <v>3111</v>
      </c>
      <c r="B121" s="79" t="s">
        <v>1438</v>
      </c>
      <c r="C121" s="121">
        <v>52448.6</v>
      </c>
      <c r="D121" s="121">
        <v>104221</v>
      </c>
      <c r="E121" s="121">
        <v>110855.99</v>
      </c>
      <c r="F121" s="154">
        <v>106.36626975369647</v>
      </c>
      <c r="G121" s="154">
        <v>211.3611993456451</v>
      </c>
    </row>
    <row r="122" spans="1:7" s="21" customFormat="1" ht="15" customHeight="1">
      <c r="A122" s="80">
        <v>3121</v>
      </c>
      <c r="B122" s="79" t="s">
        <v>1318</v>
      </c>
      <c r="C122" s="121">
        <v>62</v>
      </c>
      <c r="D122" s="121">
        <v>0</v>
      </c>
      <c r="E122" s="121">
        <v>0</v>
      </c>
      <c r="F122" s="160" t="e">
        <v>#DIV/0!</v>
      </c>
      <c r="G122" s="160">
        <v>0</v>
      </c>
    </row>
    <row r="123" spans="1:7" s="21" customFormat="1" ht="15" customHeight="1">
      <c r="A123" s="80">
        <v>3132</v>
      </c>
      <c r="B123" s="79" t="s">
        <v>1388</v>
      </c>
      <c r="C123" s="121">
        <v>8653.99</v>
      </c>
      <c r="D123" s="121">
        <v>17196</v>
      </c>
      <c r="E123" s="121">
        <v>18291.2</v>
      </c>
      <c r="F123" s="160">
        <v>106.36892300535008</v>
      </c>
      <c r="G123" s="160">
        <v>211.36146448054598</v>
      </c>
    </row>
    <row r="124" spans="1:7" s="21" customFormat="1" ht="15" customHeight="1">
      <c r="A124" s="80">
        <v>3133</v>
      </c>
      <c r="B124" s="79" t="s">
        <v>1439</v>
      </c>
      <c r="C124" s="121">
        <v>0</v>
      </c>
      <c r="D124" s="121">
        <v>0</v>
      </c>
      <c r="E124" s="121">
        <v>0</v>
      </c>
      <c r="F124" s="160" t="e">
        <v>#DIV/0!</v>
      </c>
      <c r="G124" s="160" t="e">
        <v>#DIV/0!</v>
      </c>
    </row>
    <row r="125" spans="1:7" s="21" customFormat="1" ht="15" customHeight="1">
      <c r="A125" s="80">
        <v>3211</v>
      </c>
      <c r="B125" s="79" t="s">
        <v>1264</v>
      </c>
      <c r="C125" s="121">
        <v>4786</v>
      </c>
      <c r="D125" s="121">
        <v>20673</v>
      </c>
      <c r="E125" s="121">
        <v>7709</v>
      </c>
      <c r="F125" s="160">
        <v>37.29018526580564</v>
      </c>
      <c r="G125" s="160">
        <v>161.07396573338906</v>
      </c>
    </row>
    <row r="126" spans="1:7" s="21" customFormat="1" ht="15" customHeight="1">
      <c r="A126" s="80">
        <v>3212</v>
      </c>
      <c r="B126" s="79" t="s">
        <v>1265</v>
      </c>
      <c r="C126" s="121">
        <v>0</v>
      </c>
      <c r="D126" s="121">
        <v>0</v>
      </c>
      <c r="E126" s="121">
        <v>0</v>
      </c>
      <c r="F126" s="160" t="e">
        <v>#DIV/0!</v>
      </c>
      <c r="G126" s="160" t="e">
        <v>#DIV/0!</v>
      </c>
    </row>
    <row r="127" spans="1:7" s="21" customFormat="1" ht="15" customHeight="1">
      <c r="A127" s="80">
        <v>3213</v>
      </c>
      <c r="B127" s="79" t="s">
        <v>1266</v>
      </c>
      <c r="C127" s="121">
        <v>0</v>
      </c>
      <c r="D127" s="121">
        <v>24025</v>
      </c>
      <c r="E127" s="121">
        <v>24025.39</v>
      </c>
      <c r="F127" s="160">
        <v>100.00162330905307</v>
      </c>
      <c r="G127" s="160" t="e">
        <v>#DIV/0!</v>
      </c>
    </row>
    <row r="128" spans="1:7" s="21" customFormat="1" ht="15" hidden="1" customHeight="1">
      <c r="A128" s="80">
        <v>3221</v>
      </c>
      <c r="B128" s="79" t="s">
        <v>1267</v>
      </c>
      <c r="C128" s="121">
        <v>0</v>
      </c>
      <c r="D128" s="121">
        <v>0</v>
      </c>
      <c r="E128" s="121">
        <v>0</v>
      </c>
      <c r="F128" s="160" t="e">
        <v>#DIV/0!</v>
      </c>
      <c r="G128" s="160" t="e">
        <v>#DIV/0!</v>
      </c>
    </row>
    <row r="129" spans="1:7" s="21" customFormat="1" ht="15" hidden="1" customHeight="1">
      <c r="A129" s="80">
        <v>3231</v>
      </c>
      <c r="B129" s="79" t="s">
        <v>1272</v>
      </c>
      <c r="C129" s="121">
        <v>24.1</v>
      </c>
      <c r="D129" s="121">
        <v>0</v>
      </c>
      <c r="E129" s="121">
        <v>0</v>
      </c>
      <c r="F129" s="160" t="e">
        <v>#DIV/0!</v>
      </c>
      <c r="G129" s="160">
        <v>0</v>
      </c>
    </row>
    <row r="130" spans="1:7" s="21" customFormat="1" ht="15" customHeight="1">
      <c r="A130" s="80">
        <v>3235</v>
      </c>
      <c r="B130" s="79" t="s">
        <v>1276</v>
      </c>
      <c r="C130" s="121">
        <v>0</v>
      </c>
      <c r="D130" s="121">
        <v>22687</v>
      </c>
      <c r="E130" s="121">
        <v>22686.82</v>
      </c>
      <c r="F130" s="160">
        <v>99.999206594084725</v>
      </c>
      <c r="G130" s="160" t="e">
        <v>#DIV/0!</v>
      </c>
    </row>
    <row r="131" spans="1:7" s="21" customFormat="1" ht="15" customHeight="1">
      <c r="A131" s="80">
        <v>3237</v>
      </c>
      <c r="B131" s="79" t="s">
        <v>1278</v>
      </c>
      <c r="C131" s="121">
        <v>0</v>
      </c>
      <c r="D131" s="121">
        <v>0</v>
      </c>
      <c r="E131" s="121">
        <v>22.42</v>
      </c>
      <c r="F131" s="160" t="e">
        <v>#DIV/0!</v>
      </c>
      <c r="G131" s="160" t="e">
        <v>#DIV/0!</v>
      </c>
    </row>
    <row r="132" spans="1:7" s="21" customFormat="1" ht="15" customHeight="1">
      <c r="A132" s="80">
        <v>3239</v>
      </c>
      <c r="B132" s="79" t="s">
        <v>1280</v>
      </c>
      <c r="C132" s="121">
        <v>0</v>
      </c>
      <c r="D132" s="121">
        <v>22</v>
      </c>
      <c r="E132" s="121">
        <v>0</v>
      </c>
      <c r="F132" s="160">
        <v>0</v>
      </c>
      <c r="G132" s="160" t="e">
        <v>#DIV/0!</v>
      </c>
    </row>
    <row r="133" spans="1:7" s="21" customFormat="1" ht="15" hidden="1" customHeight="1">
      <c r="A133" s="80">
        <v>3293</v>
      </c>
      <c r="B133" s="79" t="s">
        <v>1322</v>
      </c>
      <c r="C133" s="121">
        <v>0</v>
      </c>
      <c r="D133" s="121">
        <v>0</v>
      </c>
      <c r="E133" s="121">
        <v>0</v>
      </c>
      <c r="F133" s="160" t="e">
        <v>#DIV/0!</v>
      </c>
      <c r="G133" s="160" t="e">
        <v>#DIV/0!</v>
      </c>
    </row>
    <row r="134" spans="1:7" s="21" customFormat="1" ht="15" hidden="1" customHeight="1">
      <c r="A134" s="80">
        <v>3295</v>
      </c>
      <c r="B134" s="79" t="s">
        <v>1284</v>
      </c>
      <c r="C134" s="121">
        <v>0</v>
      </c>
      <c r="D134" s="121">
        <v>0</v>
      </c>
      <c r="E134" s="121">
        <v>0</v>
      </c>
      <c r="F134" s="160" t="e">
        <v>#DIV/0!</v>
      </c>
      <c r="G134" s="160" t="e">
        <v>#DIV/0!</v>
      </c>
    </row>
    <row r="135" spans="1:7" s="21" customFormat="1" ht="29.25" hidden="1" customHeight="1">
      <c r="A135" s="80">
        <v>3432</v>
      </c>
      <c r="B135" s="124" t="s">
        <v>1324</v>
      </c>
      <c r="C135" s="121">
        <v>0</v>
      </c>
      <c r="D135" s="121">
        <v>0</v>
      </c>
      <c r="E135" s="121">
        <v>0</v>
      </c>
      <c r="F135" s="160" t="e">
        <v>#DIV/0!</v>
      </c>
      <c r="G135" s="160" t="e">
        <v>#DIV/0!</v>
      </c>
    </row>
    <row r="136" spans="1:7" s="21" customFormat="1" ht="29.25" hidden="1" customHeight="1">
      <c r="A136" s="80">
        <v>4123</v>
      </c>
      <c r="B136" s="124" t="s">
        <v>1338</v>
      </c>
      <c r="C136" s="121">
        <v>0</v>
      </c>
      <c r="D136" s="121">
        <v>0</v>
      </c>
      <c r="E136" s="121">
        <v>0</v>
      </c>
      <c r="F136" s="160"/>
      <c r="G136" s="160"/>
    </row>
    <row r="137" spans="1:7" s="21" customFormat="1" ht="15" hidden="1" customHeight="1">
      <c r="A137" s="80">
        <v>4221</v>
      </c>
      <c r="B137" s="79" t="s">
        <v>1287</v>
      </c>
      <c r="C137" s="121">
        <v>0</v>
      </c>
      <c r="D137" s="121">
        <v>0</v>
      </c>
      <c r="E137" s="121">
        <v>0</v>
      </c>
      <c r="F137" s="160" t="e">
        <v>#DIV/0!</v>
      </c>
      <c r="G137" s="160" t="e">
        <v>#DIV/0!</v>
      </c>
    </row>
    <row r="138" spans="1:7" s="21" customFormat="1" ht="15" hidden="1" customHeight="1">
      <c r="A138" s="80">
        <v>4262</v>
      </c>
      <c r="B138" s="79" t="s">
        <v>1562</v>
      </c>
      <c r="C138" s="121">
        <v>0</v>
      </c>
      <c r="D138" s="121">
        <v>0</v>
      </c>
      <c r="E138" s="121">
        <v>0</v>
      </c>
      <c r="F138" s="154" t="e">
        <v>#DIV/0!</v>
      </c>
      <c r="G138" s="154" t="e">
        <v>#DIV/0!</v>
      </c>
    </row>
    <row r="139" spans="1:7" s="21" customFormat="1" ht="15" customHeight="1">
      <c r="A139" s="67"/>
      <c r="B139" s="67" t="s">
        <v>522</v>
      </c>
      <c r="C139" s="72">
        <v>20950.52</v>
      </c>
      <c r="D139" s="72">
        <v>10215</v>
      </c>
      <c r="E139" s="72">
        <v>14934.289999999999</v>
      </c>
      <c r="F139" s="90">
        <v>146.19960841899166</v>
      </c>
      <c r="G139" s="90">
        <v>71.283624463736444</v>
      </c>
    </row>
    <row r="140" spans="1:7" s="21" customFormat="1" ht="15" customHeight="1">
      <c r="A140" s="80">
        <v>3111</v>
      </c>
      <c r="B140" s="79" t="s">
        <v>1438</v>
      </c>
      <c r="C140" s="121">
        <v>554.37</v>
      </c>
      <c r="D140" s="121">
        <v>0</v>
      </c>
      <c r="E140" s="121">
        <v>3147.11</v>
      </c>
      <c r="F140" s="160" t="e">
        <v>#DIV/0!</v>
      </c>
      <c r="G140" s="160">
        <v>567.6912531341884</v>
      </c>
    </row>
    <row r="141" spans="1:7" s="21" customFormat="1" ht="15" customHeight="1">
      <c r="A141" s="80">
        <v>3132</v>
      </c>
      <c r="B141" s="79" t="s">
        <v>1545</v>
      </c>
      <c r="C141" s="121">
        <v>91.47</v>
      </c>
      <c r="D141" s="121">
        <v>0</v>
      </c>
      <c r="E141" s="121">
        <v>0</v>
      </c>
      <c r="F141" s="160" t="e">
        <v>#DIV/0!</v>
      </c>
      <c r="G141" s="160">
        <v>0</v>
      </c>
    </row>
    <row r="142" spans="1:7" s="21" customFormat="1" ht="15" customHeight="1">
      <c r="A142" s="80">
        <v>3211</v>
      </c>
      <c r="B142" s="79" t="s">
        <v>1264</v>
      </c>
      <c r="C142" s="121">
        <v>14958</v>
      </c>
      <c r="D142" s="121">
        <v>0</v>
      </c>
      <c r="E142" s="121">
        <v>0</v>
      </c>
      <c r="F142" s="160" t="e">
        <v>#DIV/0!</v>
      </c>
      <c r="G142" s="160">
        <v>0</v>
      </c>
    </row>
    <row r="143" spans="1:7" s="21" customFormat="1" ht="15" customHeight="1">
      <c r="A143" s="80">
        <v>3213</v>
      </c>
      <c r="B143" s="79" t="s">
        <v>1266</v>
      </c>
      <c r="C143" s="121">
        <v>5346.68</v>
      </c>
      <c r="D143" s="121">
        <v>0</v>
      </c>
      <c r="E143" s="121">
        <v>0</v>
      </c>
      <c r="F143" s="160" t="e">
        <v>#DIV/0!</v>
      </c>
      <c r="G143" s="160">
        <v>0</v>
      </c>
    </row>
    <row r="144" spans="1:7" s="21" customFormat="1" ht="15" customHeight="1">
      <c r="A144" s="80">
        <v>3237</v>
      </c>
      <c r="B144" s="79" t="s">
        <v>1278</v>
      </c>
      <c r="C144" s="121">
        <v>0</v>
      </c>
      <c r="D144" s="121">
        <v>7890</v>
      </c>
      <c r="E144" s="121">
        <v>7889.61</v>
      </c>
      <c r="F144" s="160"/>
      <c r="G144" s="160"/>
    </row>
    <row r="145" spans="1:8" s="21" customFormat="1" ht="15" customHeight="1">
      <c r="A145" s="80">
        <v>3239</v>
      </c>
      <c r="B145" s="79" t="s">
        <v>1280</v>
      </c>
      <c r="C145" s="121">
        <v>0</v>
      </c>
      <c r="D145" s="121">
        <v>0</v>
      </c>
      <c r="E145" s="121">
        <v>0</v>
      </c>
      <c r="F145" s="160" t="e">
        <v>#DIV/0!</v>
      </c>
      <c r="G145" s="160" t="e">
        <v>#DIV/0!</v>
      </c>
    </row>
    <row r="146" spans="1:8" s="21" customFormat="1" ht="15" customHeight="1">
      <c r="A146" s="80">
        <v>3294</v>
      </c>
      <c r="B146" s="79" t="s">
        <v>1283</v>
      </c>
      <c r="C146" s="121">
        <v>0</v>
      </c>
      <c r="D146" s="121">
        <v>2325</v>
      </c>
      <c r="E146" s="121">
        <v>3897.57</v>
      </c>
      <c r="F146" s="160"/>
      <c r="G146" s="160"/>
    </row>
    <row r="147" spans="1:8" s="21" customFormat="1" ht="15" customHeight="1">
      <c r="A147" s="80">
        <v>4227</v>
      </c>
      <c r="B147" s="79" t="s">
        <v>1641</v>
      </c>
      <c r="C147" s="121">
        <v>0</v>
      </c>
      <c r="D147" s="121">
        <v>0</v>
      </c>
      <c r="E147" s="121">
        <v>0</v>
      </c>
      <c r="F147" s="160"/>
      <c r="G147" s="160"/>
    </row>
    <row r="148" spans="1:8" s="21" customFormat="1" ht="30" customHeight="1">
      <c r="A148" s="131"/>
      <c r="B148" s="131" t="s">
        <v>1536</v>
      </c>
      <c r="C148" s="132">
        <v>658636</v>
      </c>
      <c r="D148" s="132">
        <v>2375045</v>
      </c>
      <c r="E148" s="132">
        <v>1795304.05</v>
      </c>
      <c r="F148" s="133">
        <v>75.590317236094478</v>
      </c>
      <c r="G148" s="133">
        <v>272.57909528176413</v>
      </c>
      <c r="H148" s="23"/>
    </row>
    <row r="149" spans="1:8" s="21" customFormat="1" ht="15" customHeight="1">
      <c r="A149" s="67"/>
      <c r="B149" s="67" t="s">
        <v>1537</v>
      </c>
      <c r="C149" s="72">
        <v>559841</v>
      </c>
      <c r="D149" s="72">
        <v>2018787</v>
      </c>
      <c r="E149" s="72">
        <v>1526009.79</v>
      </c>
      <c r="F149" s="90">
        <v>75.590430788389256</v>
      </c>
      <c r="G149" s="90">
        <v>272.57914122045366</v>
      </c>
    </row>
    <row r="150" spans="1:8" s="21" customFormat="1" ht="15" customHeight="1">
      <c r="A150" s="80">
        <v>3111</v>
      </c>
      <c r="B150" s="79" t="s">
        <v>1438</v>
      </c>
      <c r="C150" s="121">
        <v>276623</v>
      </c>
      <c r="D150" s="121">
        <v>544091</v>
      </c>
      <c r="E150" s="121">
        <v>547139.82999999996</v>
      </c>
      <c r="F150" s="160">
        <v>100.56035295566366</v>
      </c>
      <c r="G150" s="160">
        <v>197.79260220589032</v>
      </c>
    </row>
    <row r="151" spans="1:8" s="21" customFormat="1" ht="15" customHeight="1">
      <c r="A151" s="80">
        <v>3121</v>
      </c>
      <c r="B151" s="79" t="s">
        <v>1318</v>
      </c>
      <c r="C151" s="121">
        <v>2125</v>
      </c>
      <c r="D151" s="121">
        <v>2550</v>
      </c>
      <c r="E151" s="121">
        <v>5100</v>
      </c>
      <c r="F151" s="160">
        <v>200</v>
      </c>
      <c r="G151" s="160">
        <v>240</v>
      </c>
    </row>
    <row r="152" spans="1:8" s="21" customFormat="1" ht="15" customHeight="1">
      <c r="A152" s="80">
        <v>3132</v>
      </c>
      <c r="B152" s="79" t="s">
        <v>1388</v>
      </c>
      <c r="C152" s="121">
        <v>45643</v>
      </c>
      <c r="D152" s="121">
        <v>89775</v>
      </c>
      <c r="E152" s="121">
        <v>90278.21</v>
      </c>
      <c r="F152" s="160">
        <v>100.56052353104985</v>
      </c>
      <c r="G152" s="160">
        <v>197.79201630041848</v>
      </c>
    </row>
    <row r="153" spans="1:8" s="21" customFormat="1" ht="15" customHeight="1">
      <c r="A153" s="80">
        <v>3211</v>
      </c>
      <c r="B153" s="79" t="s">
        <v>1342</v>
      </c>
      <c r="C153" s="121">
        <v>7732</v>
      </c>
      <c r="D153" s="121">
        <v>2675</v>
      </c>
      <c r="E153" s="121">
        <v>1892.53</v>
      </c>
      <c r="F153" s="160">
        <v>70.748785046728969</v>
      </c>
      <c r="G153" s="160">
        <v>24.476590791515779</v>
      </c>
    </row>
    <row r="154" spans="1:8" s="21" customFormat="1" ht="15" customHeight="1">
      <c r="A154" s="80">
        <v>3212</v>
      </c>
      <c r="B154" s="79" t="s">
        <v>1265</v>
      </c>
      <c r="C154" s="121">
        <v>1247</v>
      </c>
      <c r="D154" s="121">
        <v>1825</v>
      </c>
      <c r="E154" s="121">
        <v>1736.15</v>
      </c>
      <c r="F154" s="160">
        <v>95.131506849315073</v>
      </c>
      <c r="G154" s="160">
        <v>139.2261427425822</v>
      </c>
    </row>
    <row r="155" spans="1:8" s="21" customFormat="1" ht="15" customHeight="1">
      <c r="A155" s="80">
        <v>3213</v>
      </c>
      <c r="B155" s="79" t="s">
        <v>1590</v>
      </c>
      <c r="C155" s="121">
        <v>53804</v>
      </c>
      <c r="D155" s="121">
        <v>19213</v>
      </c>
      <c r="E155" s="121">
        <v>20498.11</v>
      </c>
      <c r="F155" s="160">
        <v>106.68875240722429</v>
      </c>
      <c r="G155" s="160">
        <v>38.097743662181252</v>
      </c>
    </row>
    <row r="156" spans="1:8" s="21" customFormat="1" ht="15" customHeight="1">
      <c r="A156" s="80">
        <v>3221</v>
      </c>
      <c r="B156" s="79" t="s">
        <v>1267</v>
      </c>
      <c r="C156" s="121">
        <v>0</v>
      </c>
      <c r="D156" s="121">
        <v>0</v>
      </c>
      <c r="E156" s="121">
        <v>0</v>
      </c>
      <c r="F156" s="160" t="e">
        <v>#DIV/0!</v>
      </c>
      <c r="G156" s="160" t="e">
        <v>#DIV/0!</v>
      </c>
    </row>
    <row r="157" spans="1:8" s="21" customFormat="1" ht="15" customHeight="1">
      <c r="A157" s="80">
        <v>3223</v>
      </c>
      <c r="B157" s="79" t="s">
        <v>1269</v>
      </c>
      <c r="C157" s="121">
        <v>0</v>
      </c>
      <c r="D157" s="121">
        <v>0</v>
      </c>
      <c r="E157" s="121">
        <v>0</v>
      </c>
      <c r="F157" s="160" t="e">
        <v>#DIV/0!</v>
      </c>
      <c r="G157" s="160" t="e">
        <v>#DIV/0!</v>
      </c>
    </row>
    <row r="158" spans="1:8" s="21" customFormat="1" ht="15" customHeight="1">
      <c r="A158" s="80">
        <v>3231</v>
      </c>
      <c r="B158" s="79" t="s">
        <v>1272</v>
      </c>
      <c r="C158" s="121">
        <v>131</v>
      </c>
      <c r="D158" s="121">
        <v>0</v>
      </c>
      <c r="E158" s="121">
        <v>0</v>
      </c>
      <c r="F158" s="160" t="e">
        <v>#DIV/0!</v>
      </c>
      <c r="G158" s="160">
        <v>0</v>
      </c>
    </row>
    <row r="159" spans="1:8" s="21" customFormat="1" ht="15" customHeight="1">
      <c r="A159" s="80">
        <v>3232</v>
      </c>
      <c r="B159" s="79" t="s">
        <v>1273</v>
      </c>
      <c r="C159" s="121">
        <v>0</v>
      </c>
      <c r="D159" s="121">
        <v>0</v>
      </c>
      <c r="E159" s="121">
        <v>0</v>
      </c>
      <c r="F159" s="160" t="e">
        <v>#DIV/0!</v>
      </c>
      <c r="G159" s="160" t="e">
        <v>#DIV/0!</v>
      </c>
    </row>
    <row r="160" spans="1:8" s="21" customFormat="1" ht="15" customHeight="1">
      <c r="A160" s="80">
        <v>3233</v>
      </c>
      <c r="B160" s="79" t="s">
        <v>1274</v>
      </c>
      <c r="C160" s="121">
        <v>0</v>
      </c>
      <c r="D160" s="121">
        <v>4250</v>
      </c>
      <c r="E160" s="121">
        <v>4250</v>
      </c>
      <c r="F160" s="160"/>
      <c r="G160" s="160"/>
    </row>
    <row r="161" spans="1:7" s="21" customFormat="1" ht="15" customHeight="1">
      <c r="A161" s="80">
        <v>3234</v>
      </c>
      <c r="B161" s="79" t="s">
        <v>1275</v>
      </c>
      <c r="C161" s="121">
        <v>0</v>
      </c>
      <c r="D161" s="121">
        <v>0</v>
      </c>
      <c r="E161" s="121">
        <v>0</v>
      </c>
      <c r="F161" s="160" t="e">
        <v>#DIV/0!</v>
      </c>
      <c r="G161" s="160" t="e">
        <v>#DIV/0!</v>
      </c>
    </row>
    <row r="162" spans="1:7" s="21" customFormat="1" ht="15" customHeight="1">
      <c r="A162" s="80">
        <v>3235</v>
      </c>
      <c r="B162" s="79" t="s">
        <v>1276</v>
      </c>
      <c r="C162" s="121">
        <v>34</v>
      </c>
      <c r="D162" s="121">
        <v>41425</v>
      </c>
      <c r="E162" s="121">
        <v>41424.75</v>
      </c>
      <c r="F162" s="160">
        <v>99.99939649969825</v>
      </c>
      <c r="G162" s="160">
        <v>121837.5</v>
      </c>
    </row>
    <row r="163" spans="1:7" s="21" customFormat="1" ht="15" customHeight="1">
      <c r="A163" s="80">
        <v>3237</v>
      </c>
      <c r="B163" s="79" t="s">
        <v>1278</v>
      </c>
      <c r="C163" s="121">
        <v>25500</v>
      </c>
      <c r="D163" s="121">
        <v>57206</v>
      </c>
      <c r="E163" s="121">
        <v>30111.279999999999</v>
      </c>
      <c r="F163" s="160">
        <v>52.636576582875918</v>
      </c>
      <c r="G163" s="160">
        <v>118.08345098039214</v>
      </c>
    </row>
    <row r="164" spans="1:7" s="21" customFormat="1" ht="15" customHeight="1">
      <c r="A164" s="80">
        <v>3238</v>
      </c>
      <c r="B164" s="79" t="s">
        <v>1279</v>
      </c>
      <c r="C164" s="121">
        <v>0</v>
      </c>
      <c r="D164" s="121">
        <v>399218</v>
      </c>
      <c r="E164" s="121">
        <v>72237.25</v>
      </c>
      <c r="F164" s="154"/>
      <c r="G164" s="154"/>
    </row>
    <row r="165" spans="1:7" s="21" customFormat="1" ht="15" customHeight="1">
      <c r="A165" s="80">
        <v>3239</v>
      </c>
      <c r="B165" s="79" t="s">
        <v>1280</v>
      </c>
      <c r="C165" s="121">
        <v>0</v>
      </c>
      <c r="D165" s="121">
        <v>4335</v>
      </c>
      <c r="E165" s="121">
        <v>4250</v>
      </c>
      <c r="F165" s="154"/>
      <c r="G165" s="154"/>
    </row>
    <row r="166" spans="1:7" s="21" customFormat="1" ht="15" customHeight="1">
      <c r="A166" s="80">
        <v>3293</v>
      </c>
      <c r="B166" s="79" t="s">
        <v>1322</v>
      </c>
      <c r="C166" s="121">
        <v>3845</v>
      </c>
      <c r="D166" s="121">
        <v>1567</v>
      </c>
      <c r="E166" s="121">
        <v>0</v>
      </c>
      <c r="F166" s="160">
        <v>0</v>
      </c>
      <c r="G166" s="160">
        <v>0</v>
      </c>
    </row>
    <row r="167" spans="1:7" s="21" customFormat="1" ht="15" customHeight="1">
      <c r="A167" s="80">
        <v>3299</v>
      </c>
      <c r="B167" s="79" t="s">
        <v>1552</v>
      </c>
      <c r="C167" s="121">
        <v>0</v>
      </c>
      <c r="D167" s="121">
        <v>0</v>
      </c>
      <c r="E167" s="121">
        <v>85</v>
      </c>
      <c r="F167" s="160"/>
      <c r="G167" s="160"/>
    </row>
    <row r="168" spans="1:7" s="21" customFormat="1" ht="15" customHeight="1">
      <c r="A168" s="80">
        <v>3531</v>
      </c>
      <c r="B168" s="79" t="s">
        <v>1625</v>
      </c>
      <c r="C168" s="121">
        <v>0</v>
      </c>
      <c r="D168" s="121">
        <v>208828</v>
      </c>
      <c r="E168" s="121">
        <v>237592.37</v>
      </c>
      <c r="F168" s="154"/>
      <c r="G168" s="154"/>
    </row>
    <row r="169" spans="1:7" s="21" customFormat="1" ht="15" customHeight="1">
      <c r="A169" s="80">
        <v>3693</v>
      </c>
      <c r="B169" s="79" t="s">
        <v>1628</v>
      </c>
      <c r="C169" s="121">
        <v>0</v>
      </c>
      <c r="D169" s="121">
        <v>174238</v>
      </c>
      <c r="E169" s="121">
        <v>215022.24</v>
      </c>
      <c r="F169" s="154"/>
      <c r="G169" s="154"/>
    </row>
    <row r="170" spans="1:7" s="21" customFormat="1" ht="15" customHeight="1">
      <c r="A170" s="80">
        <v>3813</v>
      </c>
      <c r="B170" s="79" t="s">
        <v>1627</v>
      </c>
      <c r="C170" s="121">
        <v>0</v>
      </c>
      <c r="D170" s="121">
        <v>32450</v>
      </c>
      <c r="E170" s="121">
        <v>33572.51</v>
      </c>
      <c r="F170" s="154"/>
      <c r="G170" s="154"/>
    </row>
    <row r="171" spans="1:7" s="21" customFormat="1" ht="15" customHeight="1">
      <c r="A171" s="80">
        <v>4221</v>
      </c>
      <c r="B171" s="79" t="s">
        <v>1287</v>
      </c>
      <c r="C171" s="121">
        <v>143157</v>
      </c>
      <c r="D171" s="121">
        <v>0</v>
      </c>
      <c r="E171" s="121">
        <v>2620.5500000000002</v>
      </c>
      <c r="F171" s="160" t="e">
        <v>#DIV/0!</v>
      </c>
      <c r="G171" s="160">
        <v>1.8305426908918183</v>
      </c>
    </row>
    <row r="172" spans="1:7" s="21" customFormat="1" ht="15" customHeight="1">
      <c r="A172" s="80">
        <v>4224</v>
      </c>
      <c r="B172" s="79" t="s">
        <v>1340</v>
      </c>
      <c r="C172" s="121">
        <v>0</v>
      </c>
      <c r="D172" s="121">
        <v>127016</v>
      </c>
      <c r="E172" s="121">
        <v>101613.01</v>
      </c>
      <c r="F172" s="160">
        <v>80.000165333501286</v>
      </c>
      <c r="G172" s="160" t="e">
        <v>#DIV/0!</v>
      </c>
    </row>
    <row r="173" spans="1:7" s="21" customFormat="1" ht="15" customHeight="1">
      <c r="A173" s="80">
        <v>4262</v>
      </c>
      <c r="B173" s="79" t="s">
        <v>1470</v>
      </c>
      <c r="C173" s="121">
        <v>0</v>
      </c>
      <c r="D173" s="121">
        <v>308125</v>
      </c>
      <c r="E173" s="121">
        <v>116586</v>
      </c>
      <c r="F173" s="160"/>
      <c r="G173" s="160"/>
    </row>
    <row r="174" spans="1:7" s="21" customFormat="1" ht="15" customHeight="1">
      <c r="A174" s="67"/>
      <c r="B174" s="67" t="s">
        <v>1578</v>
      </c>
      <c r="C174" s="72">
        <v>98795</v>
      </c>
      <c r="D174" s="72">
        <v>356258</v>
      </c>
      <c r="E174" s="72">
        <v>269294.26</v>
      </c>
      <c r="F174" s="90">
        <v>75.589673775746789</v>
      </c>
      <c r="G174" s="90">
        <v>272.57883496128346</v>
      </c>
    </row>
    <row r="175" spans="1:7" s="21" customFormat="1" ht="15" customHeight="1">
      <c r="A175" s="80">
        <v>3111</v>
      </c>
      <c r="B175" s="79" t="s">
        <v>1438</v>
      </c>
      <c r="C175" s="121">
        <v>48816</v>
      </c>
      <c r="D175" s="121">
        <v>96017</v>
      </c>
      <c r="E175" s="121">
        <v>96554.06</v>
      </c>
      <c r="F175" s="160">
        <v>100.55933845048273</v>
      </c>
      <c r="G175" s="160">
        <v>197.79183054736151</v>
      </c>
    </row>
    <row r="176" spans="1:7" s="21" customFormat="1" ht="15" customHeight="1">
      <c r="A176" s="80">
        <v>3121</v>
      </c>
      <c r="B176" s="79" t="s">
        <v>1318</v>
      </c>
      <c r="C176" s="121">
        <v>375</v>
      </c>
      <c r="D176" s="121">
        <v>450</v>
      </c>
      <c r="E176" s="121">
        <v>900</v>
      </c>
      <c r="F176" s="160">
        <v>200</v>
      </c>
      <c r="G176" s="160">
        <v>240</v>
      </c>
    </row>
    <row r="177" spans="1:7" s="21" customFormat="1" ht="15" customHeight="1">
      <c r="A177" s="80">
        <v>3132</v>
      </c>
      <c r="B177" s="79" t="s">
        <v>1388</v>
      </c>
      <c r="C177" s="121">
        <v>8055</v>
      </c>
      <c r="D177" s="121">
        <v>15843</v>
      </c>
      <c r="E177" s="121">
        <v>15931.47</v>
      </c>
      <c r="F177" s="160">
        <v>100.55841696648362</v>
      </c>
      <c r="G177" s="160">
        <v>197.78361266294226</v>
      </c>
    </row>
    <row r="178" spans="1:7" s="21" customFormat="1" ht="15" customHeight="1">
      <c r="A178" s="80">
        <v>3211</v>
      </c>
      <c r="B178" s="79" t="s">
        <v>1342</v>
      </c>
      <c r="C178" s="121">
        <v>1364</v>
      </c>
      <c r="D178" s="121">
        <v>472</v>
      </c>
      <c r="E178" s="121">
        <v>333.97</v>
      </c>
      <c r="F178" s="160">
        <v>70.756355932203391</v>
      </c>
      <c r="G178" s="160">
        <v>24.484604105571851</v>
      </c>
    </row>
    <row r="179" spans="1:7" s="21" customFormat="1" ht="15" customHeight="1">
      <c r="A179" s="80">
        <v>3212</v>
      </c>
      <c r="B179" s="79" t="s">
        <v>1265</v>
      </c>
      <c r="C179" s="121">
        <v>220</v>
      </c>
      <c r="D179" s="121">
        <v>322</v>
      </c>
      <c r="E179" s="121">
        <v>306.36</v>
      </c>
      <c r="F179" s="160">
        <v>95.142857142857153</v>
      </c>
      <c r="G179" s="160">
        <v>139.25454545454545</v>
      </c>
    </row>
    <row r="180" spans="1:7" s="21" customFormat="1" ht="15" customHeight="1">
      <c r="A180" s="80">
        <v>3213</v>
      </c>
      <c r="B180" s="79" t="s">
        <v>1590</v>
      </c>
      <c r="C180" s="121">
        <v>9495</v>
      </c>
      <c r="D180" s="121">
        <v>3391</v>
      </c>
      <c r="E180" s="121">
        <v>3617.31</v>
      </c>
      <c r="F180" s="160">
        <v>106.6738425243291</v>
      </c>
      <c r="G180" s="160">
        <v>38.096998420221169</v>
      </c>
    </row>
    <row r="181" spans="1:7" s="21" customFormat="1" ht="15" customHeight="1">
      <c r="A181" s="80">
        <v>3221</v>
      </c>
      <c r="B181" s="79" t="s">
        <v>1267</v>
      </c>
      <c r="C181" s="121">
        <v>0</v>
      </c>
      <c r="D181" s="121">
        <v>0</v>
      </c>
      <c r="E181" s="121">
        <v>0</v>
      </c>
      <c r="F181" s="160" t="e">
        <v>#DIV/0!</v>
      </c>
      <c r="G181" s="160" t="e">
        <v>#DIV/0!</v>
      </c>
    </row>
    <row r="182" spans="1:7" s="21" customFormat="1" ht="15" customHeight="1">
      <c r="A182" s="80">
        <v>3223</v>
      </c>
      <c r="B182" s="79" t="s">
        <v>1269</v>
      </c>
      <c r="C182" s="121">
        <v>0</v>
      </c>
      <c r="D182" s="121">
        <v>0</v>
      </c>
      <c r="E182" s="121">
        <v>0</v>
      </c>
      <c r="F182" s="160" t="e">
        <v>#DIV/0!</v>
      </c>
      <c r="G182" s="160" t="e">
        <v>#DIV/0!</v>
      </c>
    </row>
    <row r="183" spans="1:7" s="21" customFormat="1" ht="15" customHeight="1">
      <c r="A183" s="80">
        <v>3231</v>
      </c>
      <c r="B183" s="79" t="s">
        <v>1272</v>
      </c>
      <c r="C183" s="121">
        <v>23</v>
      </c>
      <c r="D183" s="121">
        <v>0</v>
      </c>
      <c r="E183" s="121">
        <v>0</v>
      </c>
      <c r="F183" s="160" t="e">
        <v>#DIV/0!</v>
      </c>
      <c r="G183" s="160">
        <v>0</v>
      </c>
    </row>
    <row r="184" spans="1:7" s="21" customFormat="1" ht="15" customHeight="1">
      <c r="A184" s="80">
        <v>3232</v>
      </c>
      <c r="B184" s="79" t="s">
        <v>1273</v>
      </c>
      <c r="C184" s="121">
        <v>0</v>
      </c>
      <c r="D184" s="121">
        <v>0</v>
      </c>
      <c r="E184" s="121">
        <v>0</v>
      </c>
      <c r="F184" s="160" t="e">
        <v>#DIV/0!</v>
      </c>
      <c r="G184" s="160" t="e">
        <v>#DIV/0!</v>
      </c>
    </row>
    <row r="185" spans="1:7" s="21" customFormat="1" ht="15" customHeight="1">
      <c r="A185" s="80">
        <v>3233</v>
      </c>
      <c r="B185" s="79" t="s">
        <v>1274</v>
      </c>
      <c r="C185" s="121">
        <v>0</v>
      </c>
      <c r="D185" s="121">
        <v>750</v>
      </c>
      <c r="E185" s="121">
        <v>750</v>
      </c>
      <c r="F185" s="160"/>
      <c r="G185" s="160"/>
    </row>
    <row r="186" spans="1:7" s="21" customFormat="1" ht="15" customHeight="1">
      <c r="A186" s="80">
        <v>3234</v>
      </c>
      <c r="B186" s="79" t="s">
        <v>1275</v>
      </c>
      <c r="C186" s="121">
        <v>0</v>
      </c>
      <c r="D186" s="121">
        <v>0</v>
      </c>
      <c r="E186" s="121">
        <v>0</v>
      </c>
      <c r="F186" s="160" t="e">
        <v>#DIV/0!</v>
      </c>
      <c r="G186" s="160" t="e">
        <v>#DIV/0!</v>
      </c>
    </row>
    <row r="187" spans="1:7" s="21" customFormat="1" ht="15" customHeight="1">
      <c r="A187" s="80">
        <v>3235</v>
      </c>
      <c r="B187" s="79" t="s">
        <v>1276</v>
      </c>
      <c r="C187" s="121">
        <v>6</v>
      </c>
      <c r="D187" s="121">
        <v>7311</v>
      </c>
      <c r="E187" s="121">
        <v>7310.25</v>
      </c>
      <c r="F187" s="160">
        <v>99.989741485432916</v>
      </c>
      <c r="G187" s="160">
        <v>121837.5</v>
      </c>
    </row>
    <row r="188" spans="1:7" s="21" customFormat="1" ht="15" customHeight="1">
      <c r="A188" s="80">
        <v>3237</v>
      </c>
      <c r="B188" s="79" t="s">
        <v>1278</v>
      </c>
      <c r="C188" s="121">
        <v>4500</v>
      </c>
      <c r="D188" s="121">
        <v>10095</v>
      </c>
      <c r="E188" s="121">
        <v>5313.76</v>
      </c>
      <c r="F188" s="160">
        <v>52.637543338286285</v>
      </c>
      <c r="G188" s="160">
        <v>118.08355555555556</v>
      </c>
    </row>
    <row r="189" spans="1:7" s="21" customFormat="1" ht="15" customHeight="1">
      <c r="A189" s="80">
        <v>3238</v>
      </c>
      <c r="B189" s="79" t="s">
        <v>1279</v>
      </c>
      <c r="C189" s="121">
        <v>0</v>
      </c>
      <c r="D189" s="121">
        <v>70450</v>
      </c>
      <c r="E189" s="121">
        <v>12747.75</v>
      </c>
      <c r="F189" s="160"/>
      <c r="G189" s="160"/>
    </row>
    <row r="190" spans="1:7" s="21" customFormat="1" ht="15" customHeight="1">
      <c r="A190" s="80">
        <v>3239</v>
      </c>
      <c r="B190" s="79" t="s">
        <v>1280</v>
      </c>
      <c r="C190" s="121">
        <v>0</v>
      </c>
      <c r="D190" s="121">
        <v>765</v>
      </c>
      <c r="E190" s="121">
        <v>750</v>
      </c>
      <c r="F190" s="160"/>
      <c r="G190" s="160"/>
    </row>
    <row r="191" spans="1:7" s="21" customFormat="1" ht="15" customHeight="1">
      <c r="A191" s="80">
        <v>3293</v>
      </c>
      <c r="B191" s="79" t="s">
        <v>1322</v>
      </c>
      <c r="C191" s="121">
        <v>678</v>
      </c>
      <c r="D191" s="121">
        <v>277</v>
      </c>
      <c r="E191" s="121">
        <v>462.45</v>
      </c>
      <c r="F191" s="160">
        <v>166.94945848375451</v>
      </c>
      <c r="G191" s="160">
        <v>68.207964601769916</v>
      </c>
    </row>
    <row r="192" spans="1:7" s="21" customFormat="1" ht="15" customHeight="1">
      <c r="A192" s="80">
        <v>3299</v>
      </c>
      <c r="B192" s="79" t="s">
        <v>1552</v>
      </c>
      <c r="C192" s="121">
        <v>0</v>
      </c>
      <c r="D192" s="121">
        <v>0</v>
      </c>
      <c r="E192" s="121">
        <v>15</v>
      </c>
      <c r="F192" s="160"/>
      <c r="G192" s="160"/>
    </row>
    <row r="193" spans="1:8" s="21" customFormat="1" ht="15" customHeight="1">
      <c r="A193" s="80">
        <v>3531</v>
      </c>
      <c r="B193" s="79" t="s">
        <v>1625</v>
      </c>
      <c r="C193" s="121">
        <v>0</v>
      </c>
      <c r="D193" s="121">
        <v>36850</v>
      </c>
      <c r="E193" s="121">
        <v>41926.300000000003</v>
      </c>
      <c r="F193" s="154"/>
      <c r="G193" s="154"/>
    </row>
    <row r="194" spans="1:8" s="21" customFormat="1" ht="15" customHeight="1">
      <c r="A194" s="80">
        <v>3691</v>
      </c>
      <c r="B194" s="79" t="s">
        <v>1629</v>
      </c>
      <c r="C194" s="121">
        <v>0</v>
      </c>
      <c r="D194" s="121">
        <v>30748</v>
      </c>
      <c r="E194" s="121">
        <v>37945.1</v>
      </c>
      <c r="F194" s="154"/>
      <c r="G194" s="154"/>
    </row>
    <row r="195" spans="1:8" s="21" customFormat="1" ht="15" customHeight="1">
      <c r="A195" s="80">
        <v>3813</v>
      </c>
      <c r="B195" s="79" t="s">
        <v>1627</v>
      </c>
      <c r="C195" s="121">
        <v>0</v>
      </c>
      <c r="D195" s="121">
        <v>5727</v>
      </c>
      <c r="E195" s="121">
        <v>5924.77</v>
      </c>
      <c r="F195" s="154"/>
      <c r="G195" s="154"/>
    </row>
    <row r="196" spans="1:8" s="21" customFormat="1" ht="15" customHeight="1">
      <c r="A196" s="80">
        <v>4221</v>
      </c>
      <c r="B196" s="79" t="s">
        <v>1287</v>
      </c>
      <c r="C196" s="121">
        <v>25263</v>
      </c>
      <c r="D196" s="121">
        <v>0</v>
      </c>
      <c r="E196" s="121">
        <v>0</v>
      </c>
      <c r="F196" s="160" t="e">
        <v>#DIV/0!</v>
      </c>
      <c r="G196" s="160">
        <v>0</v>
      </c>
    </row>
    <row r="197" spans="1:8" s="21" customFormat="1" ht="15" customHeight="1">
      <c r="A197" s="80">
        <v>4224</v>
      </c>
      <c r="B197" s="79" t="s">
        <v>1340</v>
      </c>
      <c r="C197" s="121">
        <v>0</v>
      </c>
      <c r="D197" s="121">
        <v>22415</v>
      </c>
      <c r="E197" s="121">
        <v>17931.71</v>
      </c>
      <c r="F197" s="160"/>
      <c r="G197" s="160"/>
    </row>
    <row r="198" spans="1:8" s="21" customFormat="1" ht="15" customHeight="1">
      <c r="A198" s="80">
        <v>4262</v>
      </c>
      <c r="B198" s="79" t="s">
        <v>1470</v>
      </c>
      <c r="C198" s="121">
        <v>0</v>
      </c>
      <c r="D198" s="121">
        <v>54375</v>
      </c>
      <c r="E198" s="121">
        <v>20574</v>
      </c>
      <c r="F198" s="160"/>
      <c r="G198" s="160"/>
    </row>
    <row r="199" spans="1:8" s="21" customFormat="1" ht="30" customHeight="1">
      <c r="A199" s="131"/>
      <c r="B199" s="131" t="s">
        <v>1491</v>
      </c>
      <c r="C199" s="132">
        <v>14992327.169999998</v>
      </c>
      <c r="D199" s="132">
        <v>12058034</v>
      </c>
      <c r="E199" s="132">
        <v>9400005.1999999993</v>
      </c>
      <c r="F199" s="133">
        <v>77.956366684651897</v>
      </c>
      <c r="G199" s="133">
        <v>62.698773135164984</v>
      </c>
      <c r="H199" s="23"/>
    </row>
    <row r="200" spans="1:8" s="21" customFormat="1" ht="15" customHeight="1">
      <c r="A200" s="67"/>
      <c r="B200" s="67" t="s">
        <v>1263</v>
      </c>
      <c r="C200" s="72">
        <v>7293431.0599999987</v>
      </c>
      <c r="D200" s="72">
        <v>5608550</v>
      </c>
      <c r="E200" s="72">
        <v>5286992.13</v>
      </c>
      <c r="F200" s="90">
        <v>94.266648777313208</v>
      </c>
      <c r="G200" s="90">
        <v>72.489780002116049</v>
      </c>
    </row>
    <row r="201" spans="1:8" s="21" customFormat="1" ht="15" customHeight="1">
      <c r="A201" s="145" t="s">
        <v>1494</v>
      </c>
      <c r="B201" s="79" t="s">
        <v>1438</v>
      </c>
      <c r="C201" s="121">
        <v>2151631.17</v>
      </c>
      <c r="D201" s="121">
        <v>1381000</v>
      </c>
      <c r="E201" s="121">
        <v>1602367.42</v>
      </c>
      <c r="F201" s="160">
        <v>116.0295018102824</v>
      </c>
      <c r="G201" s="160">
        <v>74.472216351095156</v>
      </c>
    </row>
    <row r="202" spans="1:8" s="21" customFormat="1" ht="15" customHeight="1">
      <c r="A202" s="145">
        <v>3112</v>
      </c>
      <c r="B202" s="79" t="s">
        <v>1539</v>
      </c>
      <c r="C202" s="121">
        <v>7328.89</v>
      </c>
      <c r="D202" s="121">
        <v>5000</v>
      </c>
      <c r="E202" s="121">
        <v>1666.49</v>
      </c>
      <c r="F202" s="160">
        <v>33.329799999999999</v>
      </c>
      <c r="G202" s="160">
        <v>22.738641185773016</v>
      </c>
    </row>
    <row r="203" spans="1:8" s="21" customFormat="1" ht="15" customHeight="1">
      <c r="A203" s="145">
        <v>3113</v>
      </c>
      <c r="B203" s="79" t="s">
        <v>1573</v>
      </c>
      <c r="C203" s="121">
        <v>0</v>
      </c>
      <c r="D203" s="121">
        <v>0</v>
      </c>
      <c r="E203" s="121">
        <v>0</v>
      </c>
      <c r="F203" s="160" t="e">
        <v>#DIV/0!</v>
      </c>
      <c r="G203" s="160" t="e">
        <v>#DIV/0!</v>
      </c>
    </row>
    <row r="204" spans="1:8" s="21" customFormat="1" ht="15" customHeight="1">
      <c r="A204" s="145">
        <v>3121</v>
      </c>
      <c r="B204" s="79" t="s">
        <v>1318</v>
      </c>
      <c r="C204" s="121">
        <v>399234.12</v>
      </c>
      <c r="D204" s="121">
        <v>787000</v>
      </c>
      <c r="E204" s="121">
        <v>804773.6</v>
      </c>
      <c r="F204" s="160">
        <v>102.25839898348157</v>
      </c>
      <c r="G204" s="160">
        <v>201.57936400826662</v>
      </c>
    </row>
    <row r="205" spans="1:8" s="21" customFormat="1" ht="15" customHeight="1">
      <c r="A205" s="145" t="s">
        <v>1495</v>
      </c>
      <c r="B205" s="79" t="s">
        <v>1388</v>
      </c>
      <c r="C205" s="121">
        <v>353201.51</v>
      </c>
      <c r="D205" s="121">
        <v>218600</v>
      </c>
      <c r="E205" s="121">
        <v>264390.57999999996</v>
      </c>
      <c r="F205" s="160">
        <v>120.94720036596523</v>
      </c>
      <c r="G205" s="160">
        <v>74.855450080040697</v>
      </c>
    </row>
    <row r="206" spans="1:8" s="21" customFormat="1" ht="15" customHeight="1">
      <c r="A206" s="145" t="s">
        <v>1496</v>
      </c>
      <c r="B206" s="79" t="s">
        <v>1540</v>
      </c>
      <c r="C206" s="121">
        <v>3089.7400000000002</v>
      </c>
      <c r="D206" s="121">
        <v>0</v>
      </c>
      <c r="E206" s="121">
        <v>0</v>
      </c>
      <c r="F206" s="160" t="e">
        <v>#DIV/0!</v>
      </c>
      <c r="G206" s="160">
        <v>0</v>
      </c>
    </row>
    <row r="207" spans="1:8" s="21" customFormat="1" ht="15" customHeight="1">
      <c r="A207" s="145" t="s">
        <v>1527</v>
      </c>
      <c r="B207" s="79" t="s">
        <v>1264</v>
      </c>
      <c r="C207" s="121">
        <v>185991.69</v>
      </c>
      <c r="D207" s="121">
        <v>58000</v>
      </c>
      <c r="E207" s="121">
        <v>32505.77</v>
      </c>
      <c r="F207" s="160">
        <v>56.044431034482756</v>
      </c>
      <c r="G207" s="160">
        <v>17.477001257421769</v>
      </c>
    </row>
    <row r="208" spans="1:8" s="21" customFormat="1" ht="15" customHeight="1">
      <c r="A208" s="145">
        <v>3212</v>
      </c>
      <c r="B208" s="79" t="s">
        <v>1265</v>
      </c>
      <c r="C208" s="121">
        <v>6328.05</v>
      </c>
      <c r="D208" s="121">
        <v>31000</v>
      </c>
      <c r="E208" s="121">
        <v>21837.449999999997</v>
      </c>
      <c r="F208" s="160">
        <v>70.443387096774174</v>
      </c>
      <c r="G208" s="160">
        <v>345.08971958186169</v>
      </c>
    </row>
    <row r="209" spans="1:7" s="21" customFormat="1" ht="15" customHeight="1">
      <c r="A209" s="145" t="s">
        <v>1497</v>
      </c>
      <c r="B209" s="79" t="s">
        <v>1266</v>
      </c>
      <c r="C209" s="121">
        <v>27272.27</v>
      </c>
      <c r="D209" s="121">
        <v>0</v>
      </c>
      <c r="E209" s="121">
        <v>0</v>
      </c>
      <c r="F209" s="160" t="e">
        <v>#DIV/0!</v>
      </c>
      <c r="G209" s="160">
        <v>0</v>
      </c>
    </row>
    <row r="210" spans="1:7" s="21" customFormat="1" ht="15" customHeight="1">
      <c r="A210" s="145">
        <v>3214</v>
      </c>
      <c r="B210" s="79" t="s">
        <v>1632</v>
      </c>
      <c r="C210" s="121">
        <v>0</v>
      </c>
      <c r="D210" s="121">
        <v>1000</v>
      </c>
      <c r="E210" s="121">
        <v>108</v>
      </c>
      <c r="F210" s="160"/>
      <c r="G210" s="160"/>
    </row>
    <row r="211" spans="1:7" s="21" customFormat="1" ht="15" customHeight="1">
      <c r="A211" s="145" t="s">
        <v>1503</v>
      </c>
      <c r="B211" s="79" t="s">
        <v>1267</v>
      </c>
      <c r="C211" s="121">
        <v>5683.4500000000007</v>
      </c>
      <c r="D211" s="121">
        <v>2500</v>
      </c>
      <c r="E211" s="121">
        <v>777.16000000000008</v>
      </c>
      <c r="F211" s="160">
        <v>31.086400000000005</v>
      </c>
      <c r="G211" s="160">
        <v>13.674088801696152</v>
      </c>
    </row>
    <row r="212" spans="1:7" s="21" customFormat="1" ht="15" customHeight="1">
      <c r="A212" s="145">
        <v>3222</v>
      </c>
      <c r="B212" s="79" t="s">
        <v>1268</v>
      </c>
      <c r="C212" s="121">
        <v>646.6</v>
      </c>
      <c r="D212" s="121">
        <v>8000</v>
      </c>
      <c r="E212" s="121">
        <v>5164.88</v>
      </c>
      <c r="F212" s="154">
        <v>64.561000000000007</v>
      </c>
      <c r="G212" s="154">
        <v>798.77513145685123</v>
      </c>
    </row>
    <row r="213" spans="1:7" s="21" customFormat="1" ht="15" customHeight="1">
      <c r="A213" s="145">
        <v>3223</v>
      </c>
      <c r="B213" s="79" t="s">
        <v>1269</v>
      </c>
      <c r="C213" s="121">
        <v>8691.02</v>
      </c>
      <c r="D213" s="121">
        <v>7000</v>
      </c>
      <c r="E213" s="121">
        <v>11827.14</v>
      </c>
      <c r="F213" s="160">
        <v>168.95914285714284</v>
      </c>
      <c r="G213" s="160">
        <v>136.08460226762796</v>
      </c>
    </row>
    <row r="214" spans="1:7" s="21" customFormat="1" ht="15" customHeight="1">
      <c r="A214" s="145">
        <v>3224</v>
      </c>
      <c r="B214" s="79" t="s">
        <v>1565</v>
      </c>
      <c r="C214" s="121">
        <v>0</v>
      </c>
      <c r="D214" s="121">
        <v>2000</v>
      </c>
      <c r="E214" s="121">
        <v>825</v>
      </c>
      <c r="F214" s="160">
        <v>41.25</v>
      </c>
      <c r="G214" s="160" t="e">
        <v>#DIV/0!</v>
      </c>
    </row>
    <row r="215" spans="1:7" s="21" customFormat="1" ht="15" customHeight="1">
      <c r="A215" s="145">
        <v>3227</v>
      </c>
      <c r="B215" s="79" t="s">
        <v>1548</v>
      </c>
      <c r="C215" s="121">
        <v>120</v>
      </c>
      <c r="D215" s="121">
        <v>0</v>
      </c>
      <c r="E215" s="121">
        <v>0</v>
      </c>
      <c r="F215" s="160" t="e">
        <v>#DIV/0!</v>
      </c>
      <c r="G215" s="160">
        <v>0</v>
      </c>
    </row>
    <row r="216" spans="1:7" s="21" customFormat="1" ht="15" customHeight="1">
      <c r="A216" s="145">
        <v>3231</v>
      </c>
      <c r="B216" s="79" t="s">
        <v>1272</v>
      </c>
      <c r="C216" s="121">
        <v>11263.11</v>
      </c>
      <c r="D216" s="121">
        <v>6000</v>
      </c>
      <c r="E216" s="121">
        <v>1872.75</v>
      </c>
      <c r="F216" s="160">
        <v>31.212499999999999</v>
      </c>
      <c r="G216" s="160">
        <v>16.627290331000939</v>
      </c>
    </row>
    <row r="217" spans="1:7" s="21" customFormat="1" ht="15" customHeight="1">
      <c r="A217" s="145">
        <v>3232</v>
      </c>
      <c r="B217" s="79" t="s">
        <v>1273</v>
      </c>
      <c r="C217" s="121">
        <v>3062.5</v>
      </c>
      <c r="D217" s="121">
        <v>0</v>
      </c>
      <c r="E217" s="121">
        <v>77450</v>
      </c>
      <c r="F217" s="160" t="e">
        <v>#DIV/0!</v>
      </c>
      <c r="G217" s="160">
        <v>2528.9795918367345</v>
      </c>
    </row>
    <row r="218" spans="1:7" s="21" customFormat="1" ht="15" customHeight="1">
      <c r="A218" s="145">
        <v>3233</v>
      </c>
      <c r="B218" s="79" t="s">
        <v>1274</v>
      </c>
      <c r="C218" s="121">
        <v>23612.5</v>
      </c>
      <c r="D218" s="121">
        <v>0</v>
      </c>
      <c r="E218" s="121">
        <v>5250</v>
      </c>
      <c r="F218" s="160" t="e">
        <v>#DIV/0!</v>
      </c>
      <c r="G218" s="160">
        <v>22.23398623610376</v>
      </c>
    </row>
    <row r="219" spans="1:7" s="21" customFormat="1" ht="15" customHeight="1">
      <c r="A219" s="145">
        <v>3234</v>
      </c>
      <c r="B219" s="79" t="s">
        <v>1275</v>
      </c>
      <c r="C219" s="121">
        <v>0</v>
      </c>
      <c r="D219" s="121">
        <v>0</v>
      </c>
      <c r="E219" s="121">
        <v>0</v>
      </c>
      <c r="F219" s="160" t="e">
        <v>#DIV/0!</v>
      </c>
      <c r="G219" s="160" t="e">
        <v>#DIV/0!</v>
      </c>
    </row>
    <row r="220" spans="1:7" s="21" customFormat="1" ht="15" customHeight="1">
      <c r="A220" s="145" t="s">
        <v>1510</v>
      </c>
      <c r="B220" s="79" t="s">
        <v>1276</v>
      </c>
      <c r="C220" s="121">
        <v>49590.09</v>
      </c>
      <c r="D220" s="121">
        <v>101000</v>
      </c>
      <c r="E220" s="121">
        <v>110862.5</v>
      </c>
      <c r="F220" s="160">
        <v>109.76485148514851</v>
      </c>
      <c r="G220" s="160">
        <v>223.55777132084253</v>
      </c>
    </row>
    <row r="221" spans="1:7" s="21" customFormat="1" ht="15" customHeight="1">
      <c r="A221" s="145">
        <v>3236</v>
      </c>
      <c r="B221" s="79" t="s">
        <v>1277</v>
      </c>
      <c r="C221" s="121">
        <v>1400</v>
      </c>
      <c r="D221" s="121">
        <v>20450</v>
      </c>
      <c r="E221" s="121">
        <v>20675</v>
      </c>
      <c r="F221" s="160">
        <v>101.1002444987775</v>
      </c>
      <c r="G221" s="160">
        <v>1476.7857142857142</v>
      </c>
    </row>
    <row r="222" spans="1:7" s="21" customFormat="1" ht="15" customHeight="1">
      <c r="A222" s="145" t="s">
        <v>1498</v>
      </c>
      <c r="B222" s="79" t="s">
        <v>1278</v>
      </c>
      <c r="C222" s="121">
        <v>2919518.8899999997</v>
      </c>
      <c r="D222" s="121">
        <v>2170000</v>
      </c>
      <c r="E222" s="121">
        <v>2084518.7499999998</v>
      </c>
      <c r="F222" s="160">
        <v>96.060771889400911</v>
      </c>
      <c r="G222" s="160">
        <v>71.399392452637983</v>
      </c>
    </row>
    <row r="223" spans="1:7" s="21" customFormat="1" ht="15" customHeight="1">
      <c r="A223" s="145">
        <v>3238</v>
      </c>
      <c r="B223" s="79" t="s">
        <v>1279</v>
      </c>
      <c r="C223" s="121">
        <v>0</v>
      </c>
      <c r="D223" s="121">
        <v>0</v>
      </c>
      <c r="E223" s="121">
        <v>0</v>
      </c>
      <c r="F223" s="160" t="e">
        <v>#DIV/0!</v>
      </c>
      <c r="G223" s="160" t="e">
        <v>#DIV/0!</v>
      </c>
    </row>
    <row r="224" spans="1:7" s="21" customFormat="1" ht="15" customHeight="1">
      <c r="A224" s="145">
        <v>3239</v>
      </c>
      <c r="B224" s="79" t="s">
        <v>1280</v>
      </c>
      <c r="C224" s="121">
        <v>39252.879999999997</v>
      </c>
      <c r="D224" s="121">
        <v>51000</v>
      </c>
      <c r="E224" s="121">
        <v>10744.75</v>
      </c>
      <c r="F224" s="154">
        <v>21.068137254901963</v>
      </c>
      <c r="G224" s="154">
        <v>27.373150708941612</v>
      </c>
    </row>
    <row r="225" spans="1:7" s="21" customFormat="1" ht="15" customHeight="1">
      <c r="A225" s="145">
        <v>3241</v>
      </c>
      <c r="B225" s="79" t="s">
        <v>1474</v>
      </c>
      <c r="C225" s="121">
        <v>13860.34</v>
      </c>
      <c r="D225" s="121">
        <v>1000</v>
      </c>
      <c r="E225" s="121">
        <v>846</v>
      </c>
      <c r="F225" s="160">
        <v>84.6</v>
      </c>
      <c r="G225" s="160">
        <v>6.1037463727441033</v>
      </c>
    </row>
    <row r="226" spans="1:7" s="21" customFormat="1" ht="15" customHeight="1">
      <c r="A226" s="145">
        <v>3292</v>
      </c>
      <c r="B226" s="79" t="s">
        <v>1281</v>
      </c>
      <c r="C226" s="121">
        <v>0</v>
      </c>
      <c r="D226" s="121">
        <v>0</v>
      </c>
      <c r="E226" s="121">
        <v>0</v>
      </c>
      <c r="F226" s="160" t="e">
        <v>#DIV/0!</v>
      </c>
      <c r="G226" s="160" t="e">
        <v>#DIV/0!</v>
      </c>
    </row>
    <row r="227" spans="1:7" s="21" customFormat="1" ht="15" customHeight="1">
      <c r="A227" s="145" t="s">
        <v>1514</v>
      </c>
      <c r="B227" s="79" t="s">
        <v>1322</v>
      </c>
      <c r="C227" s="121">
        <v>227663.19999999998</v>
      </c>
      <c r="D227" s="121">
        <v>80000</v>
      </c>
      <c r="E227" s="121">
        <v>65511.25</v>
      </c>
      <c r="F227" s="160">
        <v>81.889062499999994</v>
      </c>
      <c r="G227" s="160">
        <v>28.775511369426415</v>
      </c>
    </row>
    <row r="228" spans="1:7" s="21" customFormat="1" ht="15" customHeight="1">
      <c r="A228" s="145">
        <v>3294</v>
      </c>
      <c r="B228" s="79" t="s">
        <v>1283</v>
      </c>
      <c r="C228" s="121">
        <v>0</v>
      </c>
      <c r="D228" s="121">
        <v>0</v>
      </c>
      <c r="E228" s="121">
        <v>0</v>
      </c>
      <c r="F228" s="160" t="e">
        <v>#DIV/0!</v>
      </c>
      <c r="G228" s="160" t="e">
        <v>#DIV/0!</v>
      </c>
    </row>
    <row r="229" spans="1:7" s="21" customFormat="1" ht="15" customHeight="1">
      <c r="A229" s="145" t="s">
        <v>1515</v>
      </c>
      <c r="B229" s="79" t="s">
        <v>1284</v>
      </c>
      <c r="C229" s="121">
        <v>22587.5</v>
      </c>
      <c r="D229" s="121">
        <v>30000</v>
      </c>
      <c r="E229" s="121">
        <v>12905</v>
      </c>
      <c r="F229" s="160">
        <v>43.016666666666666</v>
      </c>
      <c r="G229" s="160">
        <v>57.133370226895408</v>
      </c>
    </row>
    <row r="230" spans="1:7" s="21" customFormat="1" ht="15" customHeight="1">
      <c r="A230" s="145" t="s">
        <v>1516</v>
      </c>
      <c r="B230" s="79" t="s">
        <v>1552</v>
      </c>
      <c r="C230" s="121">
        <v>2247.2199999999998</v>
      </c>
      <c r="D230" s="121">
        <v>2000</v>
      </c>
      <c r="E230" s="121">
        <v>1275.02</v>
      </c>
      <c r="F230" s="160">
        <v>63.751000000000005</v>
      </c>
      <c r="G230" s="160">
        <v>56.737658084210722</v>
      </c>
    </row>
    <row r="231" spans="1:7" s="21" customFormat="1" ht="15" customHeight="1">
      <c r="A231" s="145" t="s">
        <v>1517</v>
      </c>
      <c r="B231" s="79" t="s">
        <v>1286</v>
      </c>
      <c r="C231" s="121">
        <v>14199.59</v>
      </c>
      <c r="D231" s="121">
        <v>11000</v>
      </c>
      <c r="E231" s="121">
        <v>8084.98</v>
      </c>
      <c r="F231" s="160">
        <v>73.499818181818171</v>
      </c>
      <c r="G231" s="160">
        <v>56.938122861293884</v>
      </c>
    </row>
    <row r="232" spans="1:7" s="21" customFormat="1" ht="15" customHeight="1">
      <c r="A232" s="145" t="s">
        <v>1500</v>
      </c>
      <c r="B232" s="79" t="s">
        <v>1324</v>
      </c>
      <c r="C232" s="121">
        <v>30935.219999999998</v>
      </c>
      <c r="D232" s="121">
        <v>45000</v>
      </c>
      <c r="E232" s="121">
        <v>44275.3</v>
      </c>
      <c r="F232" s="160">
        <v>98.38955555555556</v>
      </c>
      <c r="G232" s="160">
        <v>143.12262851209724</v>
      </c>
    </row>
    <row r="233" spans="1:7" s="21" customFormat="1" ht="15" customHeight="1">
      <c r="A233" s="145">
        <v>3433</v>
      </c>
      <c r="B233" s="79" t="s">
        <v>1467</v>
      </c>
      <c r="C233" s="121">
        <v>107.82</v>
      </c>
      <c r="D233" s="121">
        <v>1000</v>
      </c>
      <c r="E233" s="121">
        <v>0</v>
      </c>
      <c r="F233" s="160">
        <v>0</v>
      </c>
      <c r="G233" s="160">
        <v>0</v>
      </c>
    </row>
    <row r="234" spans="1:7" s="21" customFormat="1" ht="15" customHeight="1">
      <c r="A234" s="145">
        <v>3434</v>
      </c>
      <c r="B234" s="79" t="s">
        <v>1566</v>
      </c>
      <c r="C234" s="121">
        <v>0</v>
      </c>
      <c r="D234" s="121">
        <v>0</v>
      </c>
      <c r="E234" s="121">
        <v>0</v>
      </c>
      <c r="F234" s="160" t="e">
        <v>#DIV/0!</v>
      </c>
      <c r="G234" s="160" t="e">
        <v>#DIV/0!</v>
      </c>
    </row>
    <row r="235" spans="1:7" s="21" customFormat="1" ht="15" customHeight="1">
      <c r="A235" s="145">
        <v>3691</v>
      </c>
      <c r="B235" s="79" t="s">
        <v>1567</v>
      </c>
      <c r="C235" s="121">
        <v>0</v>
      </c>
      <c r="D235" s="121">
        <v>0</v>
      </c>
      <c r="E235" s="121">
        <v>0</v>
      </c>
      <c r="F235" s="160" t="e">
        <v>#DIV/0!</v>
      </c>
      <c r="G235" s="160" t="e">
        <v>#DIV/0!</v>
      </c>
    </row>
    <row r="236" spans="1:7" s="21" customFormat="1" ht="15" customHeight="1">
      <c r="A236" s="145">
        <v>3811</v>
      </c>
      <c r="B236" s="79" t="s">
        <v>1337</v>
      </c>
      <c r="C236" s="121">
        <v>35000</v>
      </c>
      <c r="D236" s="121">
        <v>32000</v>
      </c>
      <c r="E236" s="121">
        <v>36000</v>
      </c>
      <c r="F236" s="160">
        <v>112.5</v>
      </c>
      <c r="G236" s="160">
        <v>102.85714285714285</v>
      </c>
    </row>
    <row r="237" spans="1:7" s="21" customFormat="1" ht="15" customHeight="1">
      <c r="A237" s="145">
        <v>3812</v>
      </c>
      <c r="B237" s="79" t="s">
        <v>1454</v>
      </c>
      <c r="C237" s="121">
        <v>45378.879999999997</v>
      </c>
      <c r="D237" s="121">
        <v>56000</v>
      </c>
      <c r="E237" s="121">
        <v>39453.589999999997</v>
      </c>
      <c r="F237" s="160">
        <v>70.452839285714276</v>
      </c>
      <c r="G237" s="160">
        <v>86.942626173233009</v>
      </c>
    </row>
    <row r="238" spans="1:7" s="21" customFormat="1" ht="15" customHeight="1">
      <c r="A238" s="145">
        <v>4221</v>
      </c>
      <c r="B238" s="79" t="s">
        <v>1287</v>
      </c>
      <c r="C238" s="121">
        <v>20642.5</v>
      </c>
      <c r="D238" s="121">
        <v>501000</v>
      </c>
      <c r="E238" s="121">
        <v>21023.75</v>
      </c>
      <c r="F238" s="160">
        <v>4.1963572854291424</v>
      </c>
      <c r="G238" s="160">
        <v>101.84691776674337</v>
      </c>
    </row>
    <row r="239" spans="1:7" s="21" customFormat="1" ht="15" customHeight="1">
      <c r="A239" s="145">
        <v>4222</v>
      </c>
      <c r="B239" s="79" t="s">
        <v>1329</v>
      </c>
      <c r="C239" s="121">
        <v>0</v>
      </c>
      <c r="D239" s="121">
        <v>0</v>
      </c>
      <c r="E239" s="121">
        <v>0</v>
      </c>
      <c r="F239" s="160" t="e">
        <v>#DIV/0!</v>
      </c>
      <c r="G239" s="160" t="e">
        <v>#DIV/0!</v>
      </c>
    </row>
    <row r="240" spans="1:7" s="21" customFormat="1" ht="15" customHeight="1">
      <c r="A240" s="145">
        <v>4223</v>
      </c>
      <c r="B240" s="79" t="s">
        <v>1339</v>
      </c>
      <c r="C240" s="121">
        <v>0</v>
      </c>
      <c r="D240" s="121">
        <v>0</v>
      </c>
      <c r="E240" s="121">
        <v>0</v>
      </c>
      <c r="F240" s="160" t="e">
        <v>#DIV/0!</v>
      </c>
      <c r="G240" s="160" t="e">
        <v>#DIV/0!</v>
      </c>
    </row>
    <row r="241" spans="1:7" s="21" customFormat="1" ht="15" customHeight="1">
      <c r="A241" s="145" t="s">
        <v>1524</v>
      </c>
      <c r="B241" s="79" t="s">
        <v>1340</v>
      </c>
      <c r="C241" s="121">
        <v>683890.31</v>
      </c>
      <c r="D241" s="121">
        <v>0</v>
      </c>
      <c r="E241" s="121">
        <v>0</v>
      </c>
      <c r="F241" s="160" t="e">
        <v>#DIV/0!</v>
      </c>
      <c r="G241" s="160">
        <v>0</v>
      </c>
    </row>
    <row r="242" spans="1:7" s="21" customFormat="1" ht="15" customHeight="1">
      <c r="A242" s="145">
        <v>4262</v>
      </c>
      <c r="B242" s="61" t="s">
        <v>1470</v>
      </c>
      <c r="C242" s="121">
        <v>0</v>
      </c>
      <c r="D242" s="121">
        <v>0</v>
      </c>
      <c r="E242" s="121">
        <v>0</v>
      </c>
      <c r="F242" s="160" t="e">
        <v>#DIV/0!</v>
      </c>
      <c r="G242" s="160" t="e">
        <v>#DIV/0!</v>
      </c>
    </row>
    <row r="243" spans="1:7" s="21" customFormat="1" ht="15" customHeight="1">
      <c r="A243" s="145">
        <v>4264</v>
      </c>
      <c r="B243" s="61" t="s">
        <v>1471</v>
      </c>
      <c r="C243" s="130">
        <v>0</v>
      </c>
      <c r="D243" s="130">
        <v>0</v>
      </c>
      <c r="E243" s="130">
        <v>0</v>
      </c>
      <c r="F243" s="160" t="e">
        <v>#DIV/0!</v>
      </c>
      <c r="G243" s="160" t="e">
        <v>#DIV/0!</v>
      </c>
    </row>
    <row r="244" spans="1:7" s="21" customFormat="1" ht="15" customHeight="1">
      <c r="A244" s="67"/>
      <c r="B244" s="67" t="s">
        <v>1262</v>
      </c>
      <c r="C244" s="72">
        <v>7259806.6699999999</v>
      </c>
      <c r="D244" s="72">
        <v>1245600</v>
      </c>
      <c r="E244" s="72">
        <v>556255.12999999989</v>
      </c>
      <c r="F244" s="90">
        <v>44.657605170199091</v>
      </c>
      <c r="G244" s="90">
        <v>7.6621204294411314</v>
      </c>
    </row>
    <row r="245" spans="1:7" s="21" customFormat="1" ht="15" customHeight="1">
      <c r="A245" s="145" t="s">
        <v>1494</v>
      </c>
      <c r="B245" s="79" t="s">
        <v>1317</v>
      </c>
      <c r="C245" s="121">
        <v>1783768.65</v>
      </c>
      <c r="D245" s="121">
        <v>100000</v>
      </c>
      <c r="E245" s="121">
        <v>194019</v>
      </c>
      <c r="F245" s="121" t="e">
        <v>#DIV/0!</v>
      </c>
      <c r="G245" s="121">
        <v>10.876915008008465</v>
      </c>
    </row>
    <row r="246" spans="1:7" s="21" customFormat="1" ht="15" customHeight="1">
      <c r="A246" s="145" t="s">
        <v>1501</v>
      </c>
      <c r="B246" s="79" t="s">
        <v>1539</v>
      </c>
      <c r="C246" s="121">
        <v>18517.16</v>
      </c>
      <c r="D246" s="121">
        <v>0</v>
      </c>
      <c r="E246" s="121">
        <v>1046.8800000000001</v>
      </c>
      <c r="F246" s="160" t="e">
        <v>#DIV/0!</v>
      </c>
      <c r="G246" s="160">
        <v>5.6535667456564616</v>
      </c>
    </row>
    <row r="247" spans="1:7" s="21" customFormat="1" ht="15" customHeight="1">
      <c r="A247" s="145" t="s">
        <v>1502</v>
      </c>
      <c r="B247" s="79" t="s">
        <v>1318</v>
      </c>
      <c r="C247" s="121">
        <v>0</v>
      </c>
      <c r="D247" s="121">
        <v>0</v>
      </c>
      <c r="E247" s="121">
        <v>0</v>
      </c>
      <c r="F247" s="160" t="e">
        <v>#DIV/0!</v>
      </c>
      <c r="G247" s="160" t="e">
        <v>#DIV/0!</v>
      </c>
    </row>
    <row r="248" spans="1:7" s="21" customFormat="1" ht="15" customHeight="1">
      <c r="A248" s="145" t="s">
        <v>1495</v>
      </c>
      <c r="B248" s="79" t="s">
        <v>1545</v>
      </c>
      <c r="C248" s="121">
        <v>297099.34000000003</v>
      </c>
      <c r="D248" s="121">
        <v>16000</v>
      </c>
      <c r="E248" s="121">
        <v>32013.16</v>
      </c>
      <c r="F248" s="160">
        <v>200.08224999999999</v>
      </c>
      <c r="G248" s="160">
        <v>10.775237669662948</v>
      </c>
    </row>
    <row r="249" spans="1:7" s="21" customFormat="1" ht="15" customHeight="1">
      <c r="A249" s="145" t="s">
        <v>1496</v>
      </c>
      <c r="B249" s="79" t="s">
        <v>1540</v>
      </c>
      <c r="C249" s="121">
        <v>39.89</v>
      </c>
      <c r="D249" s="121">
        <v>0</v>
      </c>
      <c r="E249" s="121">
        <v>0</v>
      </c>
      <c r="F249" s="160" t="e">
        <v>#DIV/0!</v>
      </c>
      <c r="G249" s="160">
        <v>0</v>
      </c>
    </row>
    <row r="250" spans="1:7" s="21" customFormat="1" ht="15" customHeight="1">
      <c r="A250" s="145">
        <v>3211</v>
      </c>
      <c r="B250" s="79" t="s">
        <v>1264</v>
      </c>
      <c r="C250" s="121">
        <v>256601.68</v>
      </c>
      <c r="D250" s="121">
        <v>15000</v>
      </c>
      <c r="E250" s="121">
        <v>4869.71</v>
      </c>
      <c r="F250" s="160">
        <v>32.464733333333335</v>
      </c>
      <c r="G250" s="160">
        <v>1.8977701159244167</v>
      </c>
    </row>
    <row r="251" spans="1:7" s="21" customFormat="1" ht="15" customHeight="1">
      <c r="A251" s="145" t="s">
        <v>1497</v>
      </c>
      <c r="B251" s="79" t="s">
        <v>1546</v>
      </c>
      <c r="C251" s="121">
        <v>82929.03</v>
      </c>
      <c r="D251" s="121">
        <v>18000</v>
      </c>
      <c r="E251" s="121">
        <v>7231.43</v>
      </c>
      <c r="F251" s="160">
        <v>40.174611111111112</v>
      </c>
      <c r="G251" s="160">
        <v>8.7200224095229384</v>
      </c>
    </row>
    <row r="252" spans="1:7" s="21" customFormat="1" ht="15" customHeight="1">
      <c r="A252" s="145" t="s">
        <v>1503</v>
      </c>
      <c r="B252" s="79" t="s">
        <v>1547</v>
      </c>
      <c r="C252" s="121">
        <v>35162.520000000004</v>
      </c>
      <c r="D252" s="121">
        <v>0</v>
      </c>
      <c r="E252" s="121">
        <v>20484.82</v>
      </c>
      <c r="F252" s="160" t="e">
        <v>#DIV/0!</v>
      </c>
      <c r="G252" s="160">
        <v>58.257542405948151</v>
      </c>
    </row>
    <row r="253" spans="1:7" s="21" customFormat="1" ht="15" customHeight="1">
      <c r="A253" s="145" t="s">
        <v>1504</v>
      </c>
      <c r="B253" s="79" t="s">
        <v>1268</v>
      </c>
      <c r="C253" s="121">
        <v>6743</v>
      </c>
      <c r="D253" s="121">
        <v>0</v>
      </c>
      <c r="E253" s="121">
        <v>995</v>
      </c>
      <c r="F253" s="160" t="e">
        <v>#DIV/0!</v>
      </c>
      <c r="G253" s="160">
        <v>14.756043304167285</v>
      </c>
    </row>
    <row r="254" spans="1:7" s="21" customFormat="1" ht="15" customHeight="1">
      <c r="A254" s="145" t="s">
        <v>1505</v>
      </c>
      <c r="B254" s="79" t="s">
        <v>1269</v>
      </c>
      <c r="C254" s="121">
        <v>34233.1</v>
      </c>
      <c r="D254" s="121">
        <v>0</v>
      </c>
      <c r="E254" s="121">
        <v>35162.79</v>
      </c>
      <c r="F254" s="160" t="e">
        <v>#DIV/0!</v>
      </c>
      <c r="G254" s="160">
        <v>102.71576339858208</v>
      </c>
    </row>
    <row r="255" spans="1:7" s="21" customFormat="1" ht="15" customHeight="1">
      <c r="A255" s="145" t="s">
        <v>1506</v>
      </c>
      <c r="B255" s="79" t="s">
        <v>1270</v>
      </c>
      <c r="C255" s="121">
        <v>13604.37</v>
      </c>
      <c r="D255" s="121">
        <v>0</v>
      </c>
      <c r="E255" s="121">
        <v>2675.85</v>
      </c>
      <c r="F255" s="160" t="e">
        <v>#DIV/0!</v>
      </c>
      <c r="G255" s="160">
        <v>19.669047519289755</v>
      </c>
    </row>
    <row r="256" spans="1:7" s="21" customFormat="1" ht="15" customHeight="1">
      <c r="A256" s="145">
        <v>3227</v>
      </c>
      <c r="B256" s="79" t="s">
        <v>1548</v>
      </c>
      <c r="C256" s="121">
        <v>0</v>
      </c>
      <c r="D256" s="121">
        <v>0</v>
      </c>
      <c r="E256" s="121">
        <v>6.3</v>
      </c>
      <c r="F256" s="160" t="e">
        <v>#DIV/0!</v>
      </c>
      <c r="G256" s="160" t="e">
        <v>#DIV/0!</v>
      </c>
    </row>
    <row r="257" spans="1:7" s="21" customFormat="1" ht="15" customHeight="1">
      <c r="A257" s="145" t="s">
        <v>1507</v>
      </c>
      <c r="B257" s="79" t="s">
        <v>1549</v>
      </c>
      <c r="C257" s="121">
        <v>10734.46</v>
      </c>
      <c r="D257" s="121">
        <v>0</v>
      </c>
      <c r="E257" s="121">
        <v>3084.06</v>
      </c>
      <c r="F257" s="160" t="e">
        <v>#DIV/0!</v>
      </c>
      <c r="G257" s="160">
        <v>28.730462454562222</v>
      </c>
    </row>
    <row r="258" spans="1:7" s="21" customFormat="1" ht="15" customHeight="1">
      <c r="A258" s="145" t="s">
        <v>1508</v>
      </c>
      <c r="B258" s="79" t="s">
        <v>1273</v>
      </c>
      <c r="C258" s="121">
        <v>417832.28</v>
      </c>
      <c r="D258" s="121">
        <v>1000</v>
      </c>
      <c r="E258" s="121">
        <v>32011.86</v>
      </c>
      <c r="F258" s="160">
        <v>3201.1859999999997</v>
      </c>
      <c r="G258" s="160">
        <v>7.6614138093878239</v>
      </c>
    </row>
    <row r="259" spans="1:7" s="21" customFormat="1" ht="15" customHeight="1">
      <c r="A259" s="145" t="s">
        <v>1509</v>
      </c>
      <c r="B259" s="79" t="s">
        <v>1564</v>
      </c>
      <c r="C259" s="121">
        <v>116447.76</v>
      </c>
      <c r="D259" s="121">
        <v>0</v>
      </c>
      <c r="E259" s="121">
        <v>0</v>
      </c>
      <c r="F259" s="160" t="e">
        <v>#DIV/0!</v>
      </c>
      <c r="G259" s="160">
        <v>0</v>
      </c>
    </row>
    <row r="260" spans="1:7" s="21" customFormat="1" ht="15" customHeight="1">
      <c r="A260" s="145">
        <v>3234</v>
      </c>
      <c r="B260" s="79" t="s">
        <v>1275</v>
      </c>
      <c r="C260" s="121">
        <v>34377.07</v>
      </c>
      <c r="D260" s="121">
        <v>0</v>
      </c>
      <c r="E260" s="121">
        <v>11367.24</v>
      </c>
      <c r="F260" s="160" t="e">
        <v>#DIV/0!</v>
      </c>
      <c r="G260" s="160">
        <v>33.06634335037861</v>
      </c>
    </row>
    <row r="261" spans="1:7" s="21" customFormat="1" ht="15" customHeight="1">
      <c r="A261" s="145" t="s">
        <v>1510</v>
      </c>
      <c r="B261" s="79" t="s">
        <v>1276</v>
      </c>
      <c r="C261" s="121">
        <v>226245.18000000002</v>
      </c>
      <c r="D261" s="121">
        <v>7000</v>
      </c>
      <c r="E261" s="121">
        <v>9507.4699999999993</v>
      </c>
      <c r="F261" s="154">
        <v>135.821</v>
      </c>
      <c r="G261" s="154">
        <v>4.2022862100310814</v>
      </c>
    </row>
    <row r="262" spans="1:7" s="21" customFormat="1" ht="15" customHeight="1">
      <c r="A262" s="145" t="s">
        <v>1511</v>
      </c>
      <c r="B262" s="79" t="s">
        <v>1277</v>
      </c>
      <c r="C262" s="121">
        <v>0</v>
      </c>
      <c r="D262" s="121">
        <v>0</v>
      </c>
      <c r="E262" s="121">
        <v>0</v>
      </c>
      <c r="F262" s="160" t="e">
        <v>#DIV/0!</v>
      </c>
      <c r="G262" s="160" t="e">
        <v>#DIV/0!</v>
      </c>
    </row>
    <row r="263" spans="1:7" s="21" customFormat="1" ht="15" customHeight="1">
      <c r="A263" s="145" t="s">
        <v>1498</v>
      </c>
      <c r="B263" s="79" t="s">
        <v>1278</v>
      </c>
      <c r="C263" s="121">
        <v>403952.68</v>
      </c>
      <c r="D263" s="121">
        <v>68000</v>
      </c>
      <c r="E263" s="121">
        <v>140876.45000000001</v>
      </c>
      <c r="F263" s="160">
        <v>207.17125000000004</v>
      </c>
      <c r="G263" s="160">
        <v>34.874493220344526</v>
      </c>
    </row>
    <row r="264" spans="1:7" s="21" customFormat="1" ht="15" customHeight="1">
      <c r="A264" s="145" t="s">
        <v>1512</v>
      </c>
      <c r="B264" s="79" t="s">
        <v>1279</v>
      </c>
      <c r="C264" s="121">
        <v>20607.86</v>
      </c>
      <c r="D264" s="121">
        <v>0</v>
      </c>
      <c r="E264" s="121">
        <v>9851.7199999999993</v>
      </c>
      <c r="F264" s="160" t="e">
        <v>#DIV/0!</v>
      </c>
      <c r="G264" s="160">
        <v>47.805643089578439</v>
      </c>
    </row>
    <row r="265" spans="1:7" s="21" customFormat="1" ht="15" customHeight="1">
      <c r="A265" s="145" t="s">
        <v>1513</v>
      </c>
      <c r="B265" s="79" t="s">
        <v>1550</v>
      </c>
      <c r="C265" s="121">
        <v>117152.44</v>
      </c>
      <c r="D265" s="121">
        <v>0</v>
      </c>
      <c r="E265" s="121">
        <v>4141.6899999999996</v>
      </c>
      <c r="F265" s="160" t="e">
        <v>#DIV/0!</v>
      </c>
      <c r="G265" s="160">
        <v>3.5352998196196332</v>
      </c>
    </row>
    <row r="266" spans="1:7" s="21" customFormat="1" ht="15" customHeight="1">
      <c r="A266" s="145" t="s">
        <v>1499</v>
      </c>
      <c r="B266" s="79" t="s">
        <v>1551</v>
      </c>
      <c r="C266" s="121">
        <v>9451.5</v>
      </c>
      <c r="D266" s="121">
        <v>3000</v>
      </c>
      <c r="E266" s="121">
        <v>0</v>
      </c>
      <c r="F266" s="160">
        <v>0</v>
      </c>
      <c r="G266" s="160">
        <v>0</v>
      </c>
    </row>
    <row r="267" spans="1:7" s="21" customFormat="1" ht="15" customHeight="1">
      <c r="A267" s="145">
        <v>3292</v>
      </c>
      <c r="B267" s="79" t="s">
        <v>1281</v>
      </c>
      <c r="C267" s="121">
        <v>827.6</v>
      </c>
      <c r="D267" s="121">
        <v>0</v>
      </c>
      <c r="E267" s="121">
        <v>0</v>
      </c>
      <c r="F267" s="160" t="e">
        <v>#DIV/0!</v>
      </c>
      <c r="G267" s="160">
        <v>0</v>
      </c>
    </row>
    <row r="268" spans="1:7" s="21" customFormat="1" ht="15" customHeight="1">
      <c r="A268" s="145" t="s">
        <v>1514</v>
      </c>
      <c r="B268" s="79" t="s">
        <v>1322</v>
      </c>
      <c r="C268" s="121">
        <v>21271.07</v>
      </c>
      <c r="D268" s="121">
        <v>2000</v>
      </c>
      <c r="E268" s="121">
        <v>3940.01</v>
      </c>
      <c r="F268" s="160">
        <v>197.00049999999999</v>
      </c>
      <c r="G268" s="160">
        <v>18.522857571339856</v>
      </c>
    </row>
    <row r="269" spans="1:7" s="21" customFormat="1" ht="15" customHeight="1">
      <c r="A269" s="145">
        <v>3294</v>
      </c>
      <c r="B269" s="79" t="s">
        <v>1283</v>
      </c>
      <c r="C269" s="121">
        <v>2136.8000000000002</v>
      </c>
      <c r="D269" s="121">
        <v>0</v>
      </c>
      <c r="E269" s="121">
        <v>2500</v>
      </c>
      <c r="F269" s="160" t="e">
        <v>#DIV/0!</v>
      </c>
      <c r="G269" s="160">
        <v>116.9973792587046</v>
      </c>
    </row>
    <row r="270" spans="1:7" s="21" customFormat="1" ht="15" customHeight="1">
      <c r="A270" s="145" t="s">
        <v>1515</v>
      </c>
      <c r="B270" s="79" t="s">
        <v>1284</v>
      </c>
      <c r="C270" s="121">
        <v>655</v>
      </c>
      <c r="D270" s="121">
        <v>0</v>
      </c>
      <c r="E270" s="121">
        <v>0</v>
      </c>
      <c r="F270" s="160" t="e">
        <v>#DIV/0!</v>
      </c>
      <c r="G270" s="160">
        <v>0</v>
      </c>
    </row>
    <row r="271" spans="1:7" s="21" customFormat="1" ht="15" customHeight="1">
      <c r="A271" s="145">
        <v>3296</v>
      </c>
      <c r="B271" s="79" t="s">
        <v>1488</v>
      </c>
      <c r="C271" s="121">
        <v>0</v>
      </c>
      <c r="D271" s="121">
        <v>0</v>
      </c>
      <c r="E271" s="121">
        <v>0</v>
      </c>
      <c r="F271" s="160" t="e">
        <v>#DIV/0!</v>
      </c>
      <c r="G271" s="160" t="e">
        <v>#DIV/0!</v>
      </c>
    </row>
    <row r="272" spans="1:7" s="21" customFormat="1" ht="15" customHeight="1">
      <c r="A272" s="145" t="s">
        <v>1516</v>
      </c>
      <c r="B272" s="79" t="s">
        <v>1552</v>
      </c>
      <c r="C272" s="121">
        <v>38170.68</v>
      </c>
      <c r="D272" s="121">
        <v>1000</v>
      </c>
      <c r="E272" s="121">
        <v>967.51</v>
      </c>
      <c r="F272" s="160">
        <v>96.751000000000005</v>
      </c>
      <c r="G272" s="160">
        <v>2.5346941684036022</v>
      </c>
    </row>
    <row r="273" spans="1:7" s="21" customFormat="1" ht="15" customHeight="1">
      <c r="A273" s="145" t="s">
        <v>1517</v>
      </c>
      <c r="B273" s="79" t="s">
        <v>1286</v>
      </c>
      <c r="C273" s="121">
        <v>4410.6000000000004</v>
      </c>
      <c r="D273" s="121">
        <v>1000</v>
      </c>
      <c r="E273" s="121">
        <v>504.62</v>
      </c>
      <c r="F273" s="160">
        <v>50.461999999999996</v>
      </c>
      <c r="G273" s="160">
        <v>11.441073776810411</v>
      </c>
    </row>
    <row r="274" spans="1:7" s="21" customFormat="1" ht="15" customHeight="1">
      <c r="A274" s="145" t="s">
        <v>1500</v>
      </c>
      <c r="B274" s="79" t="s">
        <v>1553</v>
      </c>
      <c r="C274" s="121">
        <v>1243.9100000000001</v>
      </c>
      <c r="D274" s="121">
        <v>0</v>
      </c>
      <c r="E274" s="121">
        <v>14.58</v>
      </c>
      <c r="F274" s="160" t="e">
        <v>#DIV/0!</v>
      </c>
      <c r="G274" s="160">
        <v>1.1721105224654516</v>
      </c>
    </row>
    <row r="275" spans="1:7" s="21" customFormat="1" ht="15" customHeight="1">
      <c r="A275" s="145">
        <v>3434</v>
      </c>
      <c r="B275" s="79" t="s">
        <v>1554</v>
      </c>
      <c r="C275" s="121">
        <v>0</v>
      </c>
      <c r="D275" s="121">
        <v>0</v>
      </c>
      <c r="E275" s="121">
        <v>0</v>
      </c>
      <c r="F275" s="160" t="e">
        <v>#DIV/0!</v>
      </c>
      <c r="G275" s="160" t="e">
        <v>#DIV/0!</v>
      </c>
    </row>
    <row r="276" spans="1:7" s="21" customFormat="1" ht="15" customHeight="1">
      <c r="A276" s="145" t="s">
        <v>1518</v>
      </c>
      <c r="B276" s="79" t="s">
        <v>1555</v>
      </c>
      <c r="C276" s="121">
        <v>0</v>
      </c>
      <c r="D276" s="121">
        <v>0</v>
      </c>
      <c r="E276" s="121">
        <v>0</v>
      </c>
      <c r="F276" s="160" t="e">
        <v>#DIV/0!</v>
      </c>
      <c r="G276" s="160" t="e">
        <v>#DIV/0!</v>
      </c>
    </row>
    <row r="277" spans="1:7" s="21" customFormat="1" ht="15" customHeight="1">
      <c r="A277" s="145">
        <v>3721</v>
      </c>
      <c r="B277" s="79" t="s">
        <v>1580</v>
      </c>
      <c r="C277" s="121">
        <v>18850</v>
      </c>
      <c r="D277" s="121">
        <v>0</v>
      </c>
      <c r="E277" s="121">
        <v>0</v>
      </c>
      <c r="F277" s="160" t="e">
        <v>#DIV/0!</v>
      </c>
      <c r="G277" s="160">
        <v>0</v>
      </c>
    </row>
    <row r="278" spans="1:7" s="21" customFormat="1" ht="15" customHeight="1">
      <c r="A278" s="145">
        <v>3722</v>
      </c>
      <c r="B278" s="79" t="s">
        <v>1581</v>
      </c>
      <c r="C278" s="121">
        <v>0</v>
      </c>
      <c r="D278" s="121">
        <v>0</v>
      </c>
      <c r="E278" s="121">
        <v>0</v>
      </c>
      <c r="F278" s="160" t="e">
        <v>#DIV/0!</v>
      </c>
      <c r="G278" s="160" t="e">
        <v>#DIV/0!</v>
      </c>
    </row>
    <row r="279" spans="1:7" s="21" customFormat="1" ht="15" customHeight="1">
      <c r="A279" s="145">
        <v>3811</v>
      </c>
      <c r="B279" s="79" t="s">
        <v>1337</v>
      </c>
      <c r="C279" s="121">
        <v>0</v>
      </c>
      <c r="D279" s="121">
        <v>1500</v>
      </c>
      <c r="E279" s="121">
        <v>1500</v>
      </c>
      <c r="F279" s="160">
        <v>100</v>
      </c>
      <c r="G279" s="160" t="e">
        <v>#DIV/0!</v>
      </c>
    </row>
    <row r="280" spans="1:7" s="21" customFormat="1" ht="15" customHeight="1">
      <c r="A280" s="145" t="s">
        <v>1519</v>
      </c>
      <c r="B280" s="79" t="s">
        <v>1556</v>
      </c>
      <c r="C280" s="121">
        <v>26937.84</v>
      </c>
      <c r="D280" s="121">
        <v>0</v>
      </c>
      <c r="E280" s="121">
        <v>0</v>
      </c>
      <c r="F280" s="160" t="e">
        <v>#DIV/0!</v>
      </c>
      <c r="G280" s="160">
        <v>0</v>
      </c>
    </row>
    <row r="281" spans="1:7" s="21" customFormat="1" ht="15" customHeight="1">
      <c r="A281" s="145" t="s">
        <v>1520</v>
      </c>
      <c r="B281" s="79" t="s">
        <v>1338</v>
      </c>
      <c r="C281" s="121">
        <v>10676.69</v>
      </c>
      <c r="D281" s="121">
        <v>0</v>
      </c>
      <c r="E281" s="121">
        <v>0</v>
      </c>
      <c r="F281" s="160" t="e">
        <v>#DIV/0!</v>
      </c>
      <c r="G281" s="160">
        <v>0</v>
      </c>
    </row>
    <row r="282" spans="1:7" s="21" customFormat="1" ht="15" customHeight="1">
      <c r="A282" s="145">
        <v>4124</v>
      </c>
      <c r="B282" s="79" t="s">
        <v>1571</v>
      </c>
      <c r="C282" s="121">
        <v>132500</v>
      </c>
      <c r="D282" s="121">
        <v>166100</v>
      </c>
      <c r="E282" s="121">
        <v>0</v>
      </c>
      <c r="F282" s="160">
        <v>0</v>
      </c>
      <c r="G282" s="160">
        <v>0</v>
      </c>
    </row>
    <row r="283" spans="1:7" s="21" customFormat="1" ht="15" customHeight="1">
      <c r="A283" s="145" t="s">
        <v>1521</v>
      </c>
      <c r="B283" s="79" t="s">
        <v>1557</v>
      </c>
      <c r="C283" s="121">
        <v>754076.11</v>
      </c>
      <c r="D283" s="121">
        <v>410000</v>
      </c>
      <c r="E283" s="121">
        <v>6117.5</v>
      </c>
      <c r="F283" s="160">
        <v>1.4920731707317072</v>
      </c>
      <c r="G283" s="160">
        <v>0.81125763286679387</v>
      </c>
    </row>
    <row r="284" spans="1:7" s="21" customFormat="1" ht="15" customHeight="1">
      <c r="A284" s="145" t="s">
        <v>1522</v>
      </c>
      <c r="B284" s="79" t="s">
        <v>1329</v>
      </c>
      <c r="C284" s="121">
        <v>4209.25</v>
      </c>
      <c r="D284" s="121">
        <v>10000</v>
      </c>
      <c r="E284" s="121">
        <v>12586.25</v>
      </c>
      <c r="F284" s="160">
        <v>125.86250000000001</v>
      </c>
      <c r="G284" s="160">
        <v>299.01407614183051</v>
      </c>
    </row>
    <row r="285" spans="1:7" s="21" customFormat="1" ht="15" customHeight="1">
      <c r="A285" s="145" t="s">
        <v>1523</v>
      </c>
      <c r="B285" s="79" t="s">
        <v>1558</v>
      </c>
      <c r="C285" s="121">
        <v>236783.75</v>
      </c>
      <c r="D285" s="121">
        <v>30000</v>
      </c>
      <c r="E285" s="121">
        <v>0</v>
      </c>
      <c r="F285" s="160">
        <v>0</v>
      </c>
      <c r="G285" s="160">
        <v>0</v>
      </c>
    </row>
    <row r="286" spans="1:7" s="21" customFormat="1" ht="15" customHeight="1">
      <c r="A286" s="145" t="s">
        <v>1524</v>
      </c>
      <c r="B286" s="79" t="s">
        <v>1340</v>
      </c>
      <c r="C286" s="121">
        <v>467143.29</v>
      </c>
      <c r="D286" s="121">
        <v>0</v>
      </c>
      <c r="E286" s="121">
        <v>0</v>
      </c>
      <c r="F286" s="160" t="e">
        <v>#DIV/0!</v>
      </c>
      <c r="G286" s="160">
        <v>0</v>
      </c>
    </row>
    <row r="287" spans="1:7" s="21" customFormat="1" ht="15" customHeight="1">
      <c r="A287" s="145" t="s">
        <v>1525</v>
      </c>
      <c r="B287" s="79" t="s">
        <v>1559</v>
      </c>
      <c r="C287" s="121">
        <v>12669.53</v>
      </c>
      <c r="D287" s="121">
        <v>150000</v>
      </c>
      <c r="E287" s="121">
        <v>0</v>
      </c>
      <c r="F287" s="160">
        <v>0</v>
      </c>
      <c r="G287" s="160">
        <v>0</v>
      </c>
    </row>
    <row r="288" spans="1:7" s="21" customFormat="1" ht="15" customHeight="1">
      <c r="A288" s="145">
        <v>4227</v>
      </c>
      <c r="B288" s="79" t="s">
        <v>1560</v>
      </c>
      <c r="C288" s="121">
        <v>131118.75</v>
      </c>
      <c r="D288" s="121">
        <v>186000</v>
      </c>
      <c r="E288" s="121">
        <v>5217.5</v>
      </c>
      <c r="F288" s="160">
        <v>2.8051075268817205</v>
      </c>
      <c r="G288" s="160">
        <v>3.979217312550646</v>
      </c>
    </row>
    <row r="289" spans="1:8" s="21" customFormat="1" ht="15" customHeight="1">
      <c r="A289" s="145">
        <v>4233</v>
      </c>
      <c r="B289" s="79" t="s">
        <v>1561</v>
      </c>
      <c r="C289" s="121">
        <v>0</v>
      </c>
      <c r="D289" s="121">
        <v>0</v>
      </c>
      <c r="E289" s="121">
        <v>0</v>
      </c>
      <c r="F289" s="160" t="e">
        <v>#DIV/0!</v>
      </c>
      <c r="G289" s="160" t="e">
        <v>#DIV/0!</v>
      </c>
    </row>
    <row r="290" spans="1:8" s="21" customFormat="1" ht="15" customHeight="1">
      <c r="A290" s="145">
        <v>4241</v>
      </c>
      <c r="B290" s="79" t="s">
        <v>1331</v>
      </c>
      <c r="C290" s="121">
        <v>57187.56</v>
      </c>
      <c r="D290" s="121">
        <v>60000</v>
      </c>
      <c r="E290" s="121">
        <v>13561.73</v>
      </c>
      <c r="F290" s="160">
        <v>22.602883333333331</v>
      </c>
      <c r="G290" s="160">
        <v>23.714475665686731</v>
      </c>
    </row>
    <row r="291" spans="1:8" s="21" customFormat="1" ht="15" customHeight="1">
      <c r="A291" s="145">
        <v>4262</v>
      </c>
      <c r="B291" s="79" t="s">
        <v>1562</v>
      </c>
      <c r="C291" s="121">
        <v>0</v>
      </c>
      <c r="D291" s="121">
        <v>0</v>
      </c>
      <c r="E291" s="121">
        <v>0</v>
      </c>
      <c r="F291" s="160" t="e">
        <v>#DIV/0!</v>
      </c>
      <c r="G291" s="160" t="e">
        <v>#DIV/0!</v>
      </c>
    </row>
    <row r="292" spans="1:8" s="21" customFormat="1" ht="15" customHeight="1">
      <c r="A292" s="145">
        <v>4263</v>
      </c>
      <c r="B292" s="79" t="s">
        <v>1542</v>
      </c>
      <c r="C292" s="121">
        <v>87750</v>
      </c>
      <c r="D292" s="121">
        <v>0</v>
      </c>
      <c r="E292" s="121">
        <v>0</v>
      </c>
      <c r="F292" s="160" t="e">
        <v>#DIV/0!</v>
      </c>
      <c r="G292" s="160">
        <v>0</v>
      </c>
    </row>
    <row r="293" spans="1:8" s="21" customFormat="1" ht="15" customHeight="1">
      <c r="A293" s="145" t="s">
        <v>1526</v>
      </c>
      <c r="B293" s="79" t="s">
        <v>1471</v>
      </c>
      <c r="C293" s="121">
        <v>0</v>
      </c>
      <c r="D293" s="121">
        <v>0</v>
      </c>
      <c r="E293" s="121">
        <v>0</v>
      </c>
      <c r="F293" s="160" t="e">
        <v>#DIV/0!</v>
      </c>
      <c r="G293" s="160" t="e">
        <v>#DIV/0!</v>
      </c>
    </row>
    <row r="294" spans="1:8" s="21" customFormat="1" ht="15" customHeight="1">
      <c r="A294" s="145">
        <v>4521</v>
      </c>
      <c r="B294" s="79" t="s">
        <v>1563</v>
      </c>
      <c r="C294" s="121">
        <v>1365688.27</v>
      </c>
      <c r="D294" s="121">
        <v>0</v>
      </c>
      <c r="E294" s="121">
        <v>0</v>
      </c>
      <c r="F294" s="160" t="e">
        <v>#DIV/0!</v>
      </c>
      <c r="G294" s="160">
        <v>0</v>
      </c>
    </row>
    <row r="295" spans="1:8" s="21" customFormat="1" ht="15" hidden="1" customHeight="1">
      <c r="A295" s="80"/>
      <c r="B295" s="79"/>
      <c r="C295" s="121"/>
      <c r="D295" s="121"/>
      <c r="E295" s="121"/>
      <c r="F295" s="160" t="e">
        <v>#DIV/0!</v>
      </c>
      <c r="G295" s="160" t="e">
        <v>#DIV/0!</v>
      </c>
    </row>
    <row r="296" spans="1:8" s="21" customFormat="1" ht="15" hidden="1" customHeight="1">
      <c r="A296" s="80"/>
      <c r="B296" s="79"/>
      <c r="C296" s="121"/>
      <c r="D296" s="121"/>
      <c r="E296" s="121"/>
      <c r="F296" s="160" t="e">
        <v>#DIV/0!</v>
      </c>
      <c r="G296" s="160" t="e">
        <v>#DIV/0!</v>
      </c>
      <c r="H296" s="22"/>
    </row>
    <row r="297" spans="1:8" s="21" customFormat="1" ht="15" customHeight="1">
      <c r="A297" s="67"/>
      <c r="B297" s="67" t="s">
        <v>1441</v>
      </c>
      <c r="C297" s="72">
        <v>118213.67</v>
      </c>
      <c r="D297" s="72">
        <v>0</v>
      </c>
      <c r="E297" s="72">
        <v>0</v>
      </c>
      <c r="F297" s="90" t="e">
        <v>#DIV/0!</v>
      </c>
      <c r="G297" s="90">
        <v>0</v>
      </c>
      <c r="H297" s="24"/>
    </row>
    <row r="298" spans="1:8" s="21" customFormat="1" ht="15" hidden="1" customHeight="1">
      <c r="A298" s="80">
        <v>3111</v>
      </c>
      <c r="B298" s="79" t="s">
        <v>1438</v>
      </c>
      <c r="C298" s="121">
        <v>0</v>
      </c>
      <c r="D298" s="121">
        <v>0</v>
      </c>
      <c r="E298" s="121">
        <v>0</v>
      </c>
      <c r="F298" s="160" t="e">
        <v>#DIV/0!</v>
      </c>
      <c r="G298" s="160" t="e">
        <v>#DIV/0!</v>
      </c>
    </row>
    <row r="299" spans="1:8" s="21" customFormat="1" ht="15" hidden="1" customHeight="1">
      <c r="A299" s="80">
        <v>3132</v>
      </c>
      <c r="B299" s="79" t="s">
        <v>1388</v>
      </c>
      <c r="C299" s="121">
        <v>0</v>
      </c>
      <c r="D299" s="121">
        <v>0</v>
      </c>
      <c r="E299" s="121">
        <v>0</v>
      </c>
      <c r="F299" s="160" t="e">
        <v>#DIV/0!</v>
      </c>
      <c r="G299" s="160" t="e">
        <v>#DIV/0!</v>
      </c>
    </row>
    <row r="300" spans="1:8" s="21" customFormat="1" ht="15" hidden="1" customHeight="1">
      <c r="A300" s="80">
        <v>3133</v>
      </c>
      <c r="B300" s="79" t="s">
        <v>1439</v>
      </c>
      <c r="C300" s="121">
        <v>0</v>
      </c>
      <c r="D300" s="121">
        <v>0</v>
      </c>
      <c r="E300" s="121">
        <v>0</v>
      </c>
      <c r="F300" s="160" t="e">
        <v>#DIV/0!</v>
      </c>
      <c r="G300" s="160" t="e">
        <v>#DIV/0!</v>
      </c>
    </row>
    <row r="301" spans="1:8" s="21" customFormat="1" ht="15" customHeight="1">
      <c r="A301" s="80">
        <v>3211</v>
      </c>
      <c r="B301" s="79" t="s">
        <v>1342</v>
      </c>
      <c r="C301" s="121">
        <v>1919.08</v>
      </c>
      <c r="D301" s="121">
        <v>0</v>
      </c>
      <c r="E301" s="121">
        <v>0</v>
      </c>
      <c r="F301" s="160" t="e">
        <v>#DIV/0!</v>
      </c>
      <c r="G301" s="160">
        <v>0</v>
      </c>
    </row>
    <row r="302" spans="1:8" s="21" customFormat="1" ht="15" customHeight="1">
      <c r="A302" s="80">
        <v>3222</v>
      </c>
      <c r="B302" s="79" t="s">
        <v>1268</v>
      </c>
      <c r="C302" s="121">
        <v>317.22000000000003</v>
      </c>
      <c r="D302" s="121">
        <v>0</v>
      </c>
      <c r="E302" s="121">
        <v>0</v>
      </c>
      <c r="F302" s="160" t="e">
        <v>#DIV/0!</v>
      </c>
      <c r="G302" s="160">
        <v>0</v>
      </c>
    </row>
    <row r="303" spans="1:8" s="21" customFormat="1" ht="15" customHeight="1">
      <c r="A303" s="80">
        <v>3237</v>
      </c>
      <c r="B303" s="79" t="s">
        <v>1278</v>
      </c>
      <c r="C303" s="121">
        <v>11047.87</v>
      </c>
      <c r="D303" s="121">
        <v>0</v>
      </c>
      <c r="E303" s="121">
        <v>0</v>
      </c>
      <c r="F303" s="160" t="e">
        <v>#DIV/0!</v>
      </c>
      <c r="G303" s="160">
        <v>0</v>
      </c>
    </row>
    <row r="304" spans="1:8" s="21" customFormat="1" ht="15" customHeight="1">
      <c r="A304" s="80">
        <v>3293</v>
      </c>
      <c r="B304" s="79" t="s">
        <v>1322</v>
      </c>
      <c r="C304" s="121">
        <v>104929.5</v>
      </c>
      <c r="D304" s="121">
        <v>0</v>
      </c>
      <c r="E304" s="121">
        <v>0</v>
      </c>
      <c r="F304" s="160" t="e">
        <v>#DIV/0!</v>
      </c>
      <c r="G304" s="160">
        <v>0</v>
      </c>
    </row>
    <row r="305" spans="1:8" s="21" customFormat="1" ht="15" customHeight="1">
      <c r="A305" s="80">
        <v>4221</v>
      </c>
      <c r="B305" s="79" t="s">
        <v>1287</v>
      </c>
      <c r="C305" s="121">
        <v>0</v>
      </c>
      <c r="D305" s="121">
        <v>0</v>
      </c>
      <c r="E305" s="121">
        <v>0</v>
      </c>
      <c r="F305" s="160" t="e">
        <v>#DIV/0!</v>
      </c>
      <c r="G305" s="160" t="e">
        <v>#DIV/0!</v>
      </c>
    </row>
    <row r="306" spans="1:8" s="21" customFormat="1" ht="15" hidden="1" customHeight="1">
      <c r="A306" s="80"/>
      <c r="B306" s="79"/>
      <c r="C306" s="121"/>
      <c r="D306" s="121"/>
      <c r="E306" s="121"/>
      <c r="F306" s="160" t="e">
        <v>#DIV/0!</v>
      </c>
      <c r="G306" s="160" t="e">
        <v>#DIV/0!</v>
      </c>
    </row>
    <row r="307" spans="1:8" s="21" customFormat="1" ht="15" hidden="1" customHeight="1">
      <c r="A307" s="80"/>
      <c r="B307" s="79"/>
      <c r="C307" s="121"/>
      <c r="D307" s="121"/>
      <c r="E307" s="121"/>
      <c r="F307" s="160" t="e">
        <v>#DIV/0!</v>
      </c>
      <c r="G307" s="160" t="e">
        <v>#DIV/0!</v>
      </c>
    </row>
    <row r="308" spans="1:8" s="21" customFormat="1" ht="15" hidden="1" customHeight="1">
      <c r="A308" s="80"/>
      <c r="B308" s="79"/>
      <c r="C308" s="121"/>
      <c r="D308" s="121"/>
      <c r="E308" s="121"/>
      <c r="F308" s="160" t="e">
        <v>#DIV/0!</v>
      </c>
      <c r="G308" s="160" t="e">
        <v>#DIV/0!</v>
      </c>
    </row>
    <row r="309" spans="1:8" s="21" customFormat="1" ht="15" hidden="1" customHeight="1">
      <c r="A309" s="80"/>
      <c r="B309" s="79"/>
      <c r="C309" s="121"/>
      <c r="D309" s="121"/>
      <c r="E309" s="121"/>
      <c r="F309" s="160" t="e">
        <v>#DIV/0!</v>
      </c>
      <c r="G309" s="160" t="e">
        <v>#DIV/0!</v>
      </c>
    </row>
    <row r="310" spans="1:8" s="21" customFormat="1" ht="15" hidden="1" customHeight="1">
      <c r="A310" s="80"/>
      <c r="B310" s="79"/>
      <c r="C310" s="121"/>
      <c r="D310" s="121"/>
      <c r="E310" s="121"/>
      <c r="F310" s="160" t="e">
        <v>#DIV/0!</v>
      </c>
      <c r="G310" s="160" t="e">
        <v>#DIV/0!</v>
      </c>
    </row>
    <row r="311" spans="1:8" s="21" customFormat="1" ht="15" hidden="1" customHeight="1">
      <c r="A311" s="80"/>
      <c r="B311" s="79"/>
      <c r="C311" s="121"/>
      <c r="D311" s="121"/>
      <c r="E311" s="121"/>
      <c r="F311" s="160" t="e">
        <v>#DIV/0!</v>
      </c>
      <c r="G311" s="160" t="e">
        <v>#DIV/0!</v>
      </c>
    </row>
    <row r="312" spans="1:8" s="21" customFormat="1" ht="15" hidden="1" customHeight="1">
      <c r="A312" s="134"/>
      <c r="B312" s="79"/>
      <c r="C312" s="121"/>
      <c r="D312" s="121"/>
      <c r="E312" s="121"/>
      <c r="F312" s="160" t="e">
        <v>#DIV/0!</v>
      </c>
      <c r="G312" s="160" t="e">
        <v>#DIV/0!</v>
      </c>
    </row>
    <row r="313" spans="1:8" s="21" customFormat="1" ht="15" hidden="1" customHeight="1">
      <c r="A313" s="134"/>
      <c r="B313" s="79"/>
      <c r="C313" s="121"/>
      <c r="D313" s="121"/>
      <c r="E313" s="121"/>
      <c r="F313" s="160" t="e">
        <v>#DIV/0!</v>
      </c>
      <c r="G313" s="160" t="e">
        <v>#DIV/0!</v>
      </c>
    </row>
    <row r="314" spans="1:8" s="21" customFormat="1" ht="15" hidden="1" customHeight="1">
      <c r="A314" s="80"/>
      <c r="B314" s="79"/>
      <c r="C314" s="121"/>
      <c r="D314" s="121"/>
      <c r="E314" s="121"/>
      <c r="F314" s="160" t="e">
        <v>#DIV/0!</v>
      </c>
      <c r="G314" s="160" t="e">
        <v>#DIV/0!</v>
      </c>
    </row>
    <row r="315" spans="1:8" s="21" customFormat="1" ht="15" hidden="1" customHeight="1">
      <c r="A315" s="80"/>
      <c r="B315" s="79"/>
      <c r="C315" s="121"/>
      <c r="D315" s="121"/>
      <c r="E315" s="121"/>
      <c r="F315" s="160" t="e">
        <v>#DIV/0!</v>
      </c>
      <c r="G315" s="160" t="e">
        <v>#DIV/0!</v>
      </c>
      <c r="H315" s="24"/>
    </row>
    <row r="316" spans="1:8" s="21" customFormat="1" ht="15" customHeight="1">
      <c r="A316" s="67"/>
      <c r="B316" s="67" t="s">
        <v>174</v>
      </c>
      <c r="C316" s="72">
        <v>256958.01</v>
      </c>
      <c r="D316" s="72">
        <v>112310</v>
      </c>
      <c r="E316" s="72">
        <v>111762.05</v>
      </c>
      <c r="F316" s="90">
        <v>99.512109340219041</v>
      </c>
      <c r="G316" s="90">
        <v>43.494285311440571</v>
      </c>
      <c r="H316" s="24"/>
    </row>
    <row r="317" spans="1:8" s="21" customFormat="1" ht="18" hidden="1" customHeight="1">
      <c r="A317" s="80">
        <v>3111</v>
      </c>
      <c r="B317" s="79" t="s">
        <v>1438</v>
      </c>
      <c r="C317" s="121">
        <v>0</v>
      </c>
      <c r="D317" s="121">
        <v>0</v>
      </c>
      <c r="E317" s="121">
        <v>0</v>
      </c>
      <c r="F317" s="160" t="e">
        <v>#DIV/0!</v>
      </c>
      <c r="G317" s="160" t="e">
        <v>#DIV/0!</v>
      </c>
      <c r="H317" s="22"/>
    </row>
    <row r="318" spans="1:8" s="21" customFormat="1" ht="14.25" hidden="1" customHeight="1">
      <c r="A318" s="80">
        <v>3132</v>
      </c>
      <c r="B318" s="79" t="s">
        <v>1388</v>
      </c>
      <c r="C318" s="121">
        <v>0</v>
      </c>
      <c r="D318" s="121">
        <v>0</v>
      </c>
      <c r="E318" s="121">
        <v>0</v>
      </c>
      <c r="F318" s="160" t="e">
        <v>#DIV/0!</v>
      </c>
      <c r="G318" s="160" t="e">
        <v>#DIV/0!</v>
      </c>
    </row>
    <row r="319" spans="1:8" s="21" customFormat="1" ht="14.25" hidden="1" customHeight="1">
      <c r="A319" s="80">
        <v>3133</v>
      </c>
      <c r="B319" s="79" t="s">
        <v>1439</v>
      </c>
      <c r="C319" s="121">
        <v>0</v>
      </c>
      <c r="D319" s="121">
        <v>0</v>
      </c>
      <c r="E319" s="121">
        <v>0</v>
      </c>
      <c r="F319" s="160" t="e">
        <v>#DIV/0!</v>
      </c>
      <c r="G319" s="160" t="e">
        <v>#DIV/0!</v>
      </c>
    </row>
    <row r="320" spans="1:8" s="21" customFormat="1" ht="14.25" customHeight="1">
      <c r="A320" s="80">
        <v>3211</v>
      </c>
      <c r="B320" s="79" t="s">
        <v>1342</v>
      </c>
      <c r="C320" s="121">
        <v>35360.759999999995</v>
      </c>
      <c r="D320" s="121">
        <v>0</v>
      </c>
      <c r="E320" s="121">
        <v>0</v>
      </c>
      <c r="F320" s="160" t="e">
        <v>#DIV/0!</v>
      </c>
      <c r="G320" s="160">
        <v>0</v>
      </c>
    </row>
    <row r="321" spans="1:7" s="21" customFormat="1" ht="14.25" customHeight="1">
      <c r="A321" s="80">
        <v>3212</v>
      </c>
      <c r="B321" s="79" t="s">
        <v>1265</v>
      </c>
      <c r="C321" s="121">
        <v>0</v>
      </c>
      <c r="D321" s="121">
        <v>0</v>
      </c>
      <c r="E321" s="121">
        <v>0</v>
      </c>
      <c r="F321" s="160" t="e">
        <v>#DIV/0!</v>
      </c>
      <c r="G321" s="160" t="e">
        <v>#DIV/0!</v>
      </c>
    </row>
    <row r="322" spans="1:7" s="21" customFormat="1" ht="14.25" customHeight="1">
      <c r="A322" s="80">
        <v>3213</v>
      </c>
      <c r="B322" s="79" t="s">
        <v>1266</v>
      </c>
      <c r="C322" s="121">
        <v>15385.02</v>
      </c>
      <c r="D322" s="121">
        <v>5000</v>
      </c>
      <c r="E322" s="121">
        <v>1960.41</v>
      </c>
      <c r="F322" s="160">
        <v>39.208200000000005</v>
      </c>
      <c r="G322" s="160">
        <v>12.742329876724243</v>
      </c>
    </row>
    <row r="323" spans="1:7" s="21" customFormat="1" ht="14.25" customHeight="1">
      <c r="A323" s="80">
        <v>3221</v>
      </c>
      <c r="B323" s="79" t="s">
        <v>1267</v>
      </c>
      <c r="C323" s="121">
        <v>1169.55</v>
      </c>
      <c r="D323" s="121">
        <v>500</v>
      </c>
      <c r="E323" s="121">
        <v>229.9</v>
      </c>
      <c r="F323" s="154">
        <v>45.98</v>
      </c>
      <c r="G323" s="154">
        <v>19.657133085374717</v>
      </c>
    </row>
    <row r="324" spans="1:7" s="21" customFormat="1" ht="14.25" customHeight="1">
      <c r="A324" s="80">
        <v>3222</v>
      </c>
      <c r="B324" s="79" t="s">
        <v>1574</v>
      </c>
      <c r="C324" s="121">
        <v>8082.99</v>
      </c>
      <c r="D324" s="121">
        <v>0</v>
      </c>
      <c r="E324" s="121">
        <v>0</v>
      </c>
      <c r="F324" s="160" t="e">
        <v>#DIV/0!</v>
      </c>
      <c r="G324" s="160">
        <v>0</v>
      </c>
    </row>
    <row r="325" spans="1:7" s="21" customFormat="1" ht="14.25" customHeight="1">
      <c r="A325" s="80">
        <v>3223</v>
      </c>
      <c r="B325" s="79" t="s">
        <v>1269</v>
      </c>
      <c r="C325" s="121">
        <v>0</v>
      </c>
      <c r="D325" s="121">
        <v>0</v>
      </c>
      <c r="E325" s="121">
        <v>0</v>
      </c>
      <c r="F325" s="160" t="e">
        <v>#DIV/0!</v>
      </c>
      <c r="G325" s="160" t="e">
        <v>#DIV/0!</v>
      </c>
    </row>
    <row r="326" spans="1:7" s="21" customFormat="1" ht="14.25" customHeight="1">
      <c r="A326" s="80">
        <v>3224</v>
      </c>
      <c r="B326" s="79" t="s">
        <v>1575</v>
      </c>
      <c r="C326" s="121">
        <v>28750.239999999998</v>
      </c>
      <c r="D326" s="121">
        <v>17500</v>
      </c>
      <c r="E326" s="121">
        <v>17482</v>
      </c>
      <c r="F326" s="160">
        <v>99.897142857142867</v>
      </c>
      <c r="G326" s="160">
        <v>60.80644892007858</v>
      </c>
    </row>
    <row r="327" spans="1:7" s="21" customFormat="1" ht="14.25" customHeight="1">
      <c r="A327" s="80">
        <v>3231</v>
      </c>
      <c r="B327" s="79" t="s">
        <v>1272</v>
      </c>
      <c r="C327" s="121">
        <v>4800</v>
      </c>
      <c r="D327" s="121">
        <v>0</v>
      </c>
      <c r="E327" s="121">
        <v>0</v>
      </c>
      <c r="F327" s="160" t="e">
        <v>#DIV/0!</v>
      </c>
      <c r="G327" s="160">
        <v>0</v>
      </c>
    </row>
    <row r="328" spans="1:7" s="21" customFormat="1" ht="14.25" customHeight="1">
      <c r="A328" s="80">
        <v>3232</v>
      </c>
      <c r="B328" s="79" t="s">
        <v>1591</v>
      </c>
      <c r="C328" s="121">
        <v>17222.939999999999</v>
      </c>
      <c r="D328" s="121">
        <v>38000</v>
      </c>
      <c r="E328" s="121">
        <v>37935.879999999997</v>
      </c>
      <c r="F328" s="160">
        <v>99.831263157894739</v>
      </c>
      <c r="G328" s="160">
        <v>220.26367159149368</v>
      </c>
    </row>
    <row r="329" spans="1:7" s="21" customFormat="1" ht="14.25" customHeight="1">
      <c r="A329" s="80">
        <v>3233</v>
      </c>
      <c r="B329" s="79" t="s">
        <v>1274</v>
      </c>
      <c r="C329" s="121">
        <v>500</v>
      </c>
      <c r="D329" s="121">
        <v>500</v>
      </c>
      <c r="E329" s="121">
        <v>545.21</v>
      </c>
      <c r="F329" s="160">
        <v>109.04200000000002</v>
      </c>
      <c r="G329" s="160">
        <v>109.04200000000002</v>
      </c>
    </row>
    <row r="330" spans="1:7" s="21" customFormat="1" ht="14.25" customHeight="1">
      <c r="A330" s="80">
        <v>3235</v>
      </c>
      <c r="B330" s="79" t="s">
        <v>1276</v>
      </c>
      <c r="C330" s="121">
        <v>14013.41</v>
      </c>
      <c r="D330" s="121">
        <v>0</v>
      </c>
      <c r="E330" s="121">
        <v>0</v>
      </c>
      <c r="F330" s="160" t="e">
        <v>#DIV/0!</v>
      </c>
      <c r="G330" s="160">
        <v>0</v>
      </c>
    </row>
    <row r="331" spans="1:7" s="21" customFormat="1" ht="14.25" customHeight="1">
      <c r="A331" s="80">
        <v>3237</v>
      </c>
      <c r="B331" s="79" t="s">
        <v>1320</v>
      </c>
      <c r="C331" s="121">
        <v>79445.740000000005</v>
      </c>
      <c r="D331" s="121">
        <v>29510</v>
      </c>
      <c r="E331" s="121">
        <v>23266.33</v>
      </c>
      <c r="F331" s="160">
        <v>78.842189088444599</v>
      </c>
      <c r="G331" s="160">
        <v>29.285811926479631</v>
      </c>
    </row>
    <row r="332" spans="1:7" s="21" customFormat="1" ht="14.25" customHeight="1">
      <c r="A332" s="80">
        <v>3239</v>
      </c>
      <c r="B332" s="79" t="s">
        <v>1280</v>
      </c>
      <c r="C332" s="121">
        <v>340.74</v>
      </c>
      <c r="D332" s="121">
        <v>2300</v>
      </c>
      <c r="E332" s="121">
        <v>12360.95</v>
      </c>
      <c r="F332" s="160">
        <v>537.43260869565222</v>
      </c>
      <c r="G332" s="160">
        <v>3627.6779949521633</v>
      </c>
    </row>
    <row r="333" spans="1:7" s="21" customFormat="1" ht="14.25" customHeight="1">
      <c r="A333" s="80">
        <v>3241</v>
      </c>
      <c r="B333" s="79" t="s">
        <v>1382</v>
      </c>
      <c r="C333" s="121">
        <v>20081.25</v>
      </c>
      <c r="D333" s="121">
        <v>1000</v>
      </c>
      <c r="E333" s="121">
        <v>856.37</v>
      </c>
      <c r="F333" s="160">
        <v>85.637</v>
      </c>
      <c r="G333" s="160">
        <v>4.2645253657018367</v>
      </c>
    </row>
    <row r="334" spans="1:7" s="21" customFormat="1" ht="14.25" customHeight="1">
      <c r="A334" s="80">
        <v>3293</v>
      </c>
      <c r="B334" s="79" t="s">
        <v>1322</v>
      </c>
      <c r="C334" s="121">
        <v>6818.85</v>
      </c>
      <c r="D334" s="121">
        <v>0</v>
      </c>
      <c r="E334" s="121">
        <v>0</v>
      </c>
      <c r="F334" s="160" t="e">
        <v>#DIV/0!</v>
      </c>
      <c r="G334" s="160">
        <v>0</v>
      </c>
    </row>
    <row r="335" spans="1:7" s="21" customFormat="1" ht="14.25" customHeight="1">
      <c r="A335" s="80">
        <v>3294</v>
      </c>
      <c r="B335" s="79" t="s">
        <v>1323</v>
      </c>
      <c r="C335" s="121">
        <v>0</v>
      </c>
      <c r="D335" s="121">
        <v>0</v>
      </c>
      <c r="E335" s="121">
        <v>0</v>
      </c>
      <c r="F335" s="160" t="e">
        <v>#DIV/0!</v>
      </c>
      <c r="G335" s="160" t="e">
        <v>#DIV/0!</v>
      </c>
    </row>
    <row r="336" spans="1:7" s="21" customFormat="1" ht="14.25" customHeight="1">
      <c r="A336" s="80">
        <v>3295</v>
      </c>
      <c r="B336" s="79" t="s">
        <v>1284</v>
      </c>
      <c r="C336" s="121">
        <v>119.82</v>
      </c>
      <c r="D336" s="121">
        <v>0</v>
      </c>
      <c r="E336" s="121">
        <v>0</v>
      </c>
      <c r="F336" s="160" t="e">
        <v>#DIV/0!</v>
      </c>
      <c r="G336" s="160">
        <v>0</v>
      </c>
    </row>
    <row r="337" spans="1:8" s="21" customFormat="1" ht="14.25" customHeight="1">
      <c r="A337" s="80">
        <v>3299</v>
      </c>
      <c r="B337" s="79" t="s">
        <v>1285</v>
      </c>
      <c r="C337" s="121">
        <v>0</v>
      </c>
      <c r="D337" s="121">
        <v>0</v>
      </c>
      <c r="E337" s="121">
        <v>0</v>
      </c>
      <c r="F337" s="160" t="e">
        <v>#DIV/0!</v>
      </c>
      <c r="G337" s="160" t="e">
        <v>#DIV/0!</v>
      </c>
    </row>
    <row r="338" spans="1:8" s="21" customFormat="1" ht="14.25" customHeight="1">
      <c r="A338" s="80">
        <v>3431</v>
      </c>
      <c r="B338" s="79" t="s">
        <v>1592</v>
      </c>
      <c r="C338" s="121">
        <v>518.08000000000004</v>
      </c>
      <c r="D338" s="121">
        <v>0</v>
      </c>
      <c r="E338" s="121">
        <v>0</v>
      </c>
      <c r="F338" s="154" t="e">
        <v>#DIV/0!</v>
      </c>
      <c r="G338" s="154">
        <v>0</v>
      </c>
    </row>
    <row r="339" spans="1:8" s="21" customFormat="1" ht="14.25" customHeight="1">
      <c r="A339" s="80">
        <v>3432</v>
      </c>
      <c r="B339" s="124" t="s">
        <v>1324</v>
      </c>
      <c r="C339" s="121">
        <v>13.82</v>
      </c>
      <c r="D339" s="121">
        <v>0</v>
      </c>
      <c r="E339" s="121">
        <v>0</v>
      </c>
      <c r="F339" s="160" t="e">
        <v>#DIV/0!</v>
      </c>
      <c r="G339" s="160">
        <v>0</v>
      </c>
    </row>
    <row r="340" spans="1:8" s="21" customFormat="1" ht="14.25" customHeight="1">
      <c r="A340" s="80">
        <v>3721</v>
      </c>
      <c r="B340" s="79" t="s">
        <v>1428</v>
      </c>
      <c r="C340" s="121">
        <v>0</v>
      </c>
      <c r="D340" s="121">
        <v>0</v>
      </c>
      <c r="E340" s="121">
        <v>0</v>
      </c>
      <c r="F340" s="160" t="e">
        <v>#DIV/0!</v>
      </c>
      <c r="G340" s="160" t="e">
        <v>#DIV/0!</v>
      </c>
    </row>
    <row r="341" spans="1:8" s="21" customFormat="1" ht="14.25" customHeight="1">
      <c r="A341" s="80">
        <v>3811</v>
      </c>
      <c r="B341" s="79" t="s">
        <v>1337</v>
      </c>
      <c r="C341" s="121">
        <v>0</v>
      </c>
      <c r="D341" s="121">
        <v>0</v>
      </c>
      <c r="E341" s="121">
        <v>0</v>
      </c>
      <c r="F341" s="160" t="e">
        <v>#DIV/0!</v>
      </c>
      <c r="G341" s="160" t="e">
        <v>#DIV/0!</v>
      </c>
    </row>
    <row r="342" spans="1:8" s="21" customFormat="1" ht="14.25" customHeight="1">
      <c r="A342" s="80">
        <v>4123</v>
      </c>
      <c r="B342" s="79" t="s">
        <v>1338</v>
      </c>
      <c r="C342" s="121">
        <v>0</v>
      </c>
      <c r="D342" s="121">
        <v>0</v>
      </c>
      <c r="E342" s="121">
        <v>0</v>
      </c>
      <c r="F342" s="160" t="e">
        <v>#DIV/0!</v>
      </c>
      <c r="G342" s="160" t="e">
        <v>#DIV/0!</v>
      </c>
    </row>
    <row r="343" spans="1:8" s="21" customFormat="1" ht="14.25" customHeight="1">
      <c r="A343" s="80">
        <v>4221</v>
      </c>
      <c r="B343" s="79" t="s">
        <v>1287</v>
      </c>
      <c r="C343" s="121">
        <v>11584.8</v>
      </c>
      <c r="D343" s="121">
        <v>6000</v>
      </c>
      <c r="E343" s="121">
        <v>9225</v>
      </c>
      <c r="F343" s="160">
        <v>153.75</v>
      </c>
      <c r="G343" s="160">
        <v>79.630205096333128</v>
      </c>
    </row>
    <row r="344" spans="1:8" s="21" customFormat="1" ht="14.25" customHeight="1">
      <c r="A344" s="80">
        <v>4222</v>
      </c>
      <c r="B344" s="79" t="s">
        <v>1329</v>
      </c>
      <c r="C344" s="121">
        <v>0</v>
      </c>
      <c r="D344" s="121">
        <v>12000</v>
      </c>
      <c r="E344" s="121">
        <v>7900</v>
      </c>
      <c r="F344" s="160"/>
      <c r="G344" s="160"/>
    </row>
    <row r="345" spans="1:8" s="21" customFormat="1" ht="14.25" customHeight="1">
      <c r="A345" s="80">
        <v>4224</v>
      </c>
      <c r="B345" s="79" t="s">
        <v>1340</v>
      </c>
      <c r="C345" s="121">
        <v>0</v>
      </c>
      <c r="D345" s="121">
        <v>0</v>
      </c>
      <c r="E345" s="121">
        <v>0</v>
      </c>
      <c r="F345" s="160" t="e">
        <v>#DIV/0!</v>
      </c>
      <c r="G345" s="160" t="e">
        <v>#DIV/0!</v>
      </c>
    </row>
    <row r="346" spans="1:8" s="21" customFormat="1" ht="14.25" customHeight="1">
      <c r="A346" s="80">
        <v>4225</v>
      </c>
      <c r="B346" s="79" t="s">
        <v>1341</v>
      </c>
      <c r="C346" s="121">
        <v>12750</v>
      </c>
      <c r="D346" s="121">
        <v>0</v>
      </c>
      <c r="E346" s="121">
        <v>0</v>
      </c>
      <c r="F346" s="160" t="e">
        <v>#DIV/0!</v>
      </c>
      <c r="G346" s="160">
        <v>0</v>
      </c>
    </row>
    <row r="347" spans="1:8" s="21" customFormat="1" ht="14.25" customHeight="1">
      <c r="A347" s="80">
        <v>4227</v>
      </c>
      <c r="B347" s="79" t="s">
        <v>1288</v>
      </c>
      <c r="C347" s="121">
        <v>0</v>
      </c>
      <c r="D347" s="121">
        <v>0</v>
      </c>
      <c r="E347" s="121">
        <v>0</v>
      </c>
      <c r="F347" s="160" t="e">
        <v>#DIV/0!</v>
      </c>
      <c r="G347" s="160" t="e">
        <v>#DIV/0!</v>
      </c>
    </row>
    <row r="348" spans="1:8" s="21" customFormat="1" ht="14.25" customHeight="1">
      <c r="A348" s="80">
        <v>4241</v>
      </c>
      <c r="B348" s="79" t="s">
        <v>1331</v>
      </c>
      <c r="C348" s="121">
        <v>0</v>
      </c>
      <c r="D348" s="121">
        <v>0</v>
      </c>
      <c r="E348" s="121">
        <v>0</v>
      </c>
      <c r="F348" s="160" t="e">
        <v>#DIV/0!</v>
      </c>
      <c r="G348" s="160" t="e">
        <v>#DIV/0!</v>
      </c>
    </row>
    <row r="349" spans="1:8" s="21" customFormat="1" ht="15" customHeight="1">
      <c r="A349" s="67"/>
      <c r="B349" s="67" t="s">
        <v>522</v>
      </c>
      <c r="C349" s="72">
        <v>50731.25</v>
      </c>
      <c r="D349" s="72">
        <v>73974</v>
      </c>
      <c r="E349" s="72">
        <v>72144.25</v>
      </c>
      <c r="F349" s="90">
        <v>97.526495795820153</v>
      </c>
      <c r="G349" s="90">
        <v>142.20869779475177</v>
      </c>
      <c r="H349" s="23"/>
    </row>
    <row r="350" spans="1:8" s="21" customFormat="1" ht="18" hidden="1" customHeight="1">
      <c r="A350" s="80">
        <v>3223</v>
      </c>
      <c r="B350" s="79" t="s">
        <v>1666</v>
      </c>
      <c r="C350" s="121">
        <v>0</v>
      </c>
      <c r="D350" s="121">
        <v>0</v>
      </c>
      <c r="E350" s="121">
        <v>5000</v>
      </c>
      <c r="F350" s="160"/>
      <c r="G350" s="160"/>
      <c r="H350" s="22"/>
    </row>
    <row r="351" spans="1:8" s="21" customFormat="1" ht="18" customHeight="1">
      <c r="A351" s="80">
        <v>3224</v>
      </c>
      <c r="B351" s="79" t="s">
        <v>1575</v>
      </c>
      <c r="C351" s="121">
        <v>0</v>
      </c>
      <c r="D351" s="121">
        <v>15000</v>
      </c>
      <c r="E351" s="121">
        <v>15000</v>
      </c>
      <c r="F351" s="160">
        <v>100</v>
      </c>
      <c r="G351" s="160" t="e">
        <v>#DIV/0!</v>
      </c>
      <c r="H351" s="22"/>
    </row>
    <row r="352" spans="1:8" s="21" customFormat="1" ht="18" customHeight="1">
      <c r="A352" s="80">
        <v>3235</v>
      </c>
      <c r="B352" s="79" t="s">
        <v>1276</v>
      </c>
      <c r="C352" s="121">
        <v>0</v>
      </c>
      <c r="D352" s="121">
        <v>0</v>
      </c>
      <c r="E352" s="121">
        <v>0</v>
      </c>
      <c r="F352" s="160" t="e">
        <v>#DIV/0!</v>
      </c>
      <c r="G352" s="160" t="e">
        <v>#DIV/0!</v>
      </c>
      <c r="H352" s="22"/>
    </row>
    <row r="353" spans="1:8" s="21" customFormat="1" ht="15" customHeight="1">
      <c r="A353" s="80">
        <v>3237</v>
      </c>
      <c r="B353" s="79" t="s">
        <v>1278</v>
      </c>
      <c r="C353" s="121">
        <v>16250</v>
      </c>
      <c r="D353" s="121">
        <v>0</v>
      </c>
      <c r="E353" s="121">
        <v>0</v>
      </c>
      <c r="F353" s="160" t="e">
        <v>#DIV/0!</v>
      </c>
      <c r="G353" s="160">
        <v>0</v>
      </c>
    </row>
    <row r="354" spans="1:8" s="21" customFormat="1" ht="15" customHeight="1">
      <c r="A354" s="80">
        <v>3239</v>
      </c>
      <c r="B354" s="79" t="s">
        <v>1280</v>
      </c>
      <c r="C354" s="121">
        <v>19500</v>
      </c>
      <c r="D354" s="121">
        <v>9274</v>
      </c>
      <c r="E354" s="121">
        <v>3600</v>
      </c>
      <c r="F354" s="160">
        <v>38.818201423334052</v>
      </c>
      <c r="G354" s="160">
        <v>18.461538461538463</v>
      </c>
    </row>
    <row r="355" spans="1:8" s="21" customFormat="1" ht="15" customHeight="1">
      <c r="A355" s="80">
        <v>3293</v>
      </c>
      <c r="B355" s="79" t="s">
        <v>1322</v>
      </c>
      <c r="C355" s="121">
        <v>0</v>
      </c>
      <c r="D355" s="121">
        <v>3000</v>
      </c>
      <c r="E355" s="121">
        <v>1844</v>
      </c>
      <c r="F355" s="160">
        <v>61.466666666666669</v>
      </c>
      <c r="G355" s="160" t="e">
        <v>#DIV/0!</v>
      </c>
    </row>
    <row r="356" spans="1:8" s="21" customFormat="1" ht="15" customHeight="1">
      <c r="A356" s="80">
        <v>3299</v>
      </c>
      <c r="B356" s="79" t="s">
        <v>1285</v>
      </c>
      <c r="C356" s="121">
        <v>14981.25</v>
      </c>
      <c r="D356" s="121">
        <v>46700</v>
      </c>
      <c r="E356" s="121">
        <v>46700.25</v>
      </c>
      <c r="F356" s="160">
        <v>100.00053533190578</v>
      </c>
      <c r="G356" s="160">
        <v>311.72465581977474</v>
      </c>
    </row>
    <row r="357" spans="1:8" s="21" customFormat="1" ht="15" customHeight="1">
      <c r="A357" s="80">
        <v>3811</v>
      </c>
      <c r="B357" s="79" t="s">
        <v>1454</v>
      </c>
      <c r="C357" s="121">
        <v>0</v>
      </c>
      <c r="D357" s="121">
        <v>0</v>
      </c>
      <c r="E357" s="121">
        <v>0</v>
      </c>
      <c r="F357" s="160" t="e">
        <v>#DIV/0!</v>
      </c>
      <c r="G357" s="160" t="e">
        <v>#DIV/0!</v>
      </c>
    </row>
    <row r="358" spans="1:8" s="21" customFormat="1" ht="15" customHeight="1">
      <c r="A358" s="80">
        <v>4227</v>
      </c>
      <c r="B358" s="79" t="s">
        <v>1652</v>
      </c>
      <c r="C358" s="121">
        <v>0</v>
      </c>
      <c r="D358" s="121">
        <v>0</v>
      </c>
      <c r="E358" s="121">
        <v>0</v>
      </c>
      <c r="F358" s="160"/>
      <c r="G358" s="160"/>
    </row>
    <row r="359" spans="1:8" s="21" customFormat="1" ht="15" customHeight="1">
      <c r="A359" s="80">
        <v>4241</v>
      </c>
      <c r="B359" s="79" t="s">
        <v>1331</v>
      </c>
      <c r="C359" s="121">
        <v>0</v>
      </c>
      <c r="D359" s="121">
        <v>0</v>
      </c>
      <c r="E359" s="121">
        <v>0</v>
      </c>
      <c r="F359" s="160" t="e">
        <v>#DIV/0!</v>
      </c>
      <c r="G359" s="160" t="e">
        <v>#DIV/0!</v>
      </c>
    </row>
    <row r="360" spans="1:8" s="21" customFormat="1" ht="15" customHeight="1">
      <c r="A360" s="67"/>
      <c r="B360" s="67" t="s">
        <v>738</v>
      </c>
      <c r="C360" s="72">
        <v>13186.51</v>
      </c>
      <c r="D360" s="72">
        <v>8000</v>
      </c>
      <c r="E360" s="72">
        <v>4747.3999999999996</v>
      </c>
      <c r="F360" s="90">
        <v>59.342500000000001</v>
      </c>
      <c r="G360" s="90">
        <v>36.001944411371923</v>
      </c>
      <c r="H360" s="23"/>
    </row>
    <row r="361" spans="1:8" s="21" customFormat="1" ht="15" customHeight="1">
      <c r="A361" s="80">
        <v>4221</v>
      </c>
      <c r="B361" s="79" t="s">
        <v>1287</v>
      </c>
      <c r="C361" s="121">
        <v>13186.51</v>
      </c>
      <c r="D361" s="121">
        <v>8000</v>
      </c>
      <c r="E361" s="121">
        <v>4747.3999999999996</v>
      </c>
      <c r="F361" s="160">
        <v>59.342500000000001</v>
      </c>
      <c r="G361" s="160">
        <v>36.001944411371923</v>
      </c>
    </row>
    <row r="362" spans="1:8" s="21" customFormat="1" ht="18" hidden="1" customHeight="1">
      <c r="A362" s="80">
        <v>4227</v>
      </c>
      <c r="B362" s="79" t="s">
        <v>1288</v>
      </c>
      <c r="C362" s="121">
        <v>0</v>
      </c>
      <c r="D362" s="121">
        <v>0</v>
      </c>
      <c r="E362" s="121">
        <v>0</v>
      </c>
      <c r="F362" s="160" t="e">
        <v>#DIV/0!</v>
      </c>
      <c r="G362" s="160" t="e">
        <v>#DIV/0!</v>
      </c>
      <c r="H362" s="22"/>
    </row>
    <row r="363" spans="1:8" s="21" customFormat="1" ht="15" hidden="1" customHeight="1">
      <c r="A363" s="80">
        <v>4263</v>
      </c>
      <c r="B363" s="79" t="s">
        <v>1586</v>
      </c>
      <c r="C363" s="121">
        <v>0</v>
      </c>
      <c r="D363" s="121">
        <v>0</v>
      </c>
      <c r="E363" s="121">
        <v>0</v>
      </c>
      <c r="F363" s="160" t="e">
        <v>#DIV/0!</v>
      </c>
      <c r="G363" s="160" t="e">
        <v>#DIV/0!</v>
      </c>
    </row>
    <row r="364" spans="1:8" s="21" customFormat="1" ht="15" customHeight="1">
      <c r="A364" s="67"/>
      <c r="B364" s="67" t="s">
        <v>1654</v>
      </c>
      <c r="C364" s="72">
        <v>0</v>
      </c>
      <c r="D364" s="72">
        <v>5009600</v>
      </c>
      <c r="E364" s="72">
        <v>3368104.24</v>
      </c>
      <c r="F364" s="90">
        <v>67.232997444905777</v>
      </c>
      <c r="G364" s="90" t="e">
        <v>#DIV/0!</v>
      </c>
    </row>
    <row r="365" spans="1:8" s="21" customFormat="1" ht="15" customHeight="1">
      <c r="A365" s="145" t="s">
        <v>1494</v>
      </c>
      <c r="B365" s="79" t="s">
        <v>1317</v>
      </c>
      <c r="C365" s="121">
        <v>0</v>
      </c>
      <c r="D365" s="121">
        <v>1150000</v>
      </c>
      <c r="E365" s="121">
        <v>989528.21</v>
      </c>
      <c r="F365" s="121" t="e">
        <v>#DIV/0!</v>
      </c>
      <c r="G365" s="121" t="e">
        <v>#DIV/0!</v>
      </c>
    </row>
    <row r="366" spans="1:8" s="21" customFormat="1" ht="15" customHeight="1">
      <c r="A366" s="145" t="s">
        <v>1501</v>
      </c>
      <c r="B366" s="79" t="s">
        <v>1539</v>
      </c>
      <c r="C366" s="121">
        <v>0</v>
      </c>
      <c r="D366" s="121">
        <v>17000</v>
      </c>
      <c r="E366" s="121">
        <v>16008.27</v>
      </c>
      <c r="F366" s="160">
        <v>94.16629411764707</v>
      </c>
      <c r="G366" s="160" t="e">
        <v>#DIV/0!</v>
      </c>
    </row>
    <row r="367" spans="1:8" s="21" customFormat="1" ht="15" customHeight="1">
      <c r="A367" s="145" t="s">
        <v>1502</v>
      </c>
      <c r="B367" s="79" t="s">
        <v>1318</v>
      </c>
      <c r="C367" s="121">
        <v>0</v>
      </c>
      <c r="D367" s="121">
        <v>0</v>
      </c>
      <c r="E367" s="121">
        <v>0</v>
      </c>
      <c r="F367" s="160" t="e">
        <v>#DIV/0!</v>
      </c>
      <c r="G367" s="160" t="e">
        <v>#DIV/0!</v>
      </c>
    </row>
    <row r="368" spans="1:8" s="21" customFormat="1" ht="15" customHeight="1">
      <c r="A368" s="145" t="s">
        <v>1495</v>
      </c>
      <c r="B368" s="79" t="s">
        <v>1545</v>
      </c>
      <c r="C368" s="121">
        <v>0</v>
      </c>
      <c r="D368" s="121">
        <v>190000</v>
      </c>
      <c r="E368" s="121">
        <v>163271.98000000001</v>
      </c>
      <c r="F368" s="160">
        <v>85.932621052631589</v>
      </c>
      <c r="G368" s="160" t="e">
        <v>#DIV/0!</v>
      </c>
    </row>
    <row r="369" spans="1:7" s="21" customFormat="1" ht="15" customHeight="1">
      <c r="A369" s="145" t="s">
        <v>1496</v>
      </c>
      <c r="B369" s="79" t="s">
        <v>1540</v>
      </c>
      <c r="C369" s="121">
        <v>0</v>
      </c>
      <c r="D369" s="121">
        <v>0</v>
      </c>
      <c r="E369" s="121">
        <v>0</v>
      </c>
      <c r="F369" s="160" t="e">
        <v>#DIV/0!</v>
      </c>
      <c r="G369" s="160" t="e">
        <v>#DIV/0!</v>
      </c>
    </row>
    <row r="370" spans="1:7" s="21" customFormat="1" ht="15" customHeight="1">
      <c r="A370" s="145">
        <v>3211</v>
      </c>
      <c r="B370" s="79" t="s">
        <v>1264</v>
      </c>
      <c r="C370" s="121">
        <v>0</v>
      </c>
      <c r="D370" s="121">
        <v>45000</v>
      </c>
      <c r="E370" s="121">
        <v>14021.94</v>
      </c>
      <c r="F370" s="160">
        <v>31.159866666666669</v>
      </c>
      <c r="G370" s="160" t="e">
        <v>#DIV/0!</v>
      </c>
    </row>
    <row r="371" spans="1:7" s="21" customFormat="1" ht="15" customHeight="1">
      <c r="A371" s="145" t="s">
        <v>1497</v>
      </c>
      <c r="B371" s="79" t="s">
        <v>1546</v>
      </c>
      <c r="C371" s="121">
        <v>0</v>
      </c>
      <c r="D371" s="121">
        <v>25000</v>
      </c>
      <c r="E371" s="121">
        <v>15396.04</v>
      </c>
      <c r="F371" s="160">
        <v>61.584159999999997</v>
      </c>
      <c r="G371" s="160" t="e">
        <v>#DIV/0!</v>
      </c>
    </row>
    <row r="372" spans="1:7" s="21" customFormat="1" ht="15" customHeight="1">
      <c r="A372" s="145" t="s">
        <v>1503</v>
      </c>
      <c r="B372" s="79" t="s">
        <v>1547</v>
      </c>
      <c r="C372" s="121">
        <v>0</v>
      </c>
      <c r="D372" s="121">
        <v>50000</v>
      </c>
      <c r="E372" s="121">
        <v>2302.64</v>
      </c>
      <c r="F372" s="160">
        <v>4.6052799999999996</v>
      </c>
      <c r="G372" s="160" t="e">
        <v>#DIV/0!</v>
      </c>
    </row>
    <row r="373" spans="1:7" s="21" customFormat="1" ht="15" customHeight="1">
      <c r="A373" s="145" t="s">
        <v>1504</v>
      </c>
      <c r="B373" s="79" t="s">
        <v>1268</v>
      </c>
      <c r="C373" s="121">
        <v>0</v>
      </c>
      <c r="D373" s="121">
        <v>2000</v>
      </c>
      <c r="E373" s="121">
        <v>0</v>
      </c>
      <c r="F373" s="160">
        <v>0</v>
      </c>
      <c r="G373" s="160" t="e">
        <v>#DIV/0!</v>
      </c>
    </row>
    <row r="374" spans="1:7" s="21" customFormat="1" ht="15" customHeight="1">
      <c r="A374" s="145" t="s">
        <v>1505</v>
      </c>
      <c r="B374" s="79" t="s">
        <v>1269</v>
      </c>
      <c r="C374" s="121">
        <v>0</v>
      </c>
      <c r="D374" s="121">
        <v>40000</v>
      </c>
      <c r="E374" s="121">
        <v>0</v>
      </c>
      <c r="F374" s="160">
        <v>0</v>
      </c>
      <c r="G374" s="160" t="e">
        <v>#DIV/0!</v>
      </c>
    </row>
    <row r="375" spans="1:7" s="21" customFormat="1" ht="15" customHeight="1">
      <c r="A375" s="145" t="s">
        <v>1506</v>
      </c>
      <c r="B375" s="79" t="s">
        <v>1270</v>
      </c>
      <c r="C375" s="121">
        <v>0</v>
      </c>
      <c r="D375" s="121">
        <v>120000</v>
      </c>
      <c r="E375" s="121">
        <v>103529.82</v>
      </c>
      <c r="F375" s="160">
        <v>86.274850000000001</v>
      </c>
      <c r="G375" s="160" t="e">
        <v>#DIV/0!</v>
      </c>
    </row>
    <row r="376" spans="1:7" s="21" customFormat="1" ht="15" customHeight="1">
      <c r="A376" s="145">
        <v>3227</v>
      </c>
      <c r="B376" s="79" t="s">
        <v>1548</v>
      </c>
      <c r="C376" s="121">
        <v>0</v>
      </c>
      <c r="D376" s="121">
        <v>0</v>
      </c>
      <c r="E376" s="121">
        <v>0</v>
      </c>
      <c r="F376" s="160" t="e">
        <v>#DIV/0!</v>
      </c>
      <c r="G376" s="160" t="e">
        <v>#DIV/0!</v>
      </c>
    </row>
    <row r="377" spans="1:7" s="21" customFormat="1" ht="15" customHeight="1">
      <c r="A377" s="145" t="s">
        <v>1507</v>
      </c>
      <c r="B377" s="79" t="s">
        <v>1549</v>
      </c>
      <c r="C377" s="121">
        <v>0</v>
      </c>
      <c r="D377" s="121">
        <v>10000</v>
      </c>
      <c r="E377" s="121">
        <v>1847</v>
      </c>
      <c r="F377" s="160">
        <v>18.47</v>
      </c>
      <c r="G377" s="160" t="e">
        <v>#DIV/0!</v>
      </c>
    </row>
    <row r="378" spans="1:7" s="21" customFormat="1" ht="15" customHeight="1">
      <c r="A378" s="145" t="s">
        <v>1508</v>
      </c>
      <c r="B378" s="79" t="s">
        <v>1273</v>
      </c>
      <c r="C378" s="121">
        <v>0</v>
      </c>
      <c r="D378" s="121">
        <v>660000</v>
      </c>
      <c r="E378" s="121">
        <v>414763.15</v>
      </c>
      <c r="F378" s="160">
        <v>62.842901515151517</v>
      </c>
      <c r="G378" s="160" t="e">
        <v>#DIV/0!</v>
      </c>
    </row>
    <row r="379" spans="1:7" s="21" customFormat="1" ht="15" customHeight="1">
      <c r="A379" s="145" t="s">
        <v>1509</v>
      </c>
      <c r="B379" s="79" t="s">
        <v>1564</v>
      </c>
      <c r="C379" s="121">
        <v>0</v>
      </c>
      <c r="D379" s="121">
        <v>170000</v>
      </c>
      <c r="E379" s="121">
        <v>62060</v>
      </c>
      <c r="F379" s="160">
        <v>36.505882352941178</v>
      </c>
      <c r="G379" s="160" t="e">
        <v>#DIV/0!</v>
      </c>
    </row>
    <row r="380" spans="1:7" s="21" customFormat="1" ht="15" customHeight="1">
      <c r="A380" s="145">
        <v>3234</v>
      </c>
      <c r="B380" s="79" t="s">
        <v>1275</v>
      </c>
      <c r="C380" s="121">
        <v>0</v>
      </c>
      <c r="D380" s="121">
        <v>22000</v>
      </c>
      <c r="E380" s="121">
        <v>7357.72</v>
      </c>
      <c r="F380" s="160">
        <v>33.444181818181818</v>
      </c>
      <c r="G380" s="160" t="e">
        <v>#DIV/0!</v>
      </c>
    </row>
    <row r="381" spans="1:7" s="21" customFormat="1" ht="15" customHeight="1">
      <c r="A381" s="145" t="s">
        <v>1510</v>
      </c>
      <c r="B381" s="79" t="s">
        <v>1276</v>
      </c>
      <c r="C381" s="121">
        <v>0</v>
      </c>
      <c r="D381" s="121">
        <v>380000</v>
      </c>
      <c r="E381" s="121">
        <v>314672.03000000003</v>
      </c>
      <c r="F381" s="154">
        <v>82.808428947368427</v>
      </c>
      <c r="G381" s="154" t="e">
        <v>#DIV/0!</v>
      </c>
    </row>
    <row r="382" spans="1:7" s="21" customFormat="1" ht="15" customHeight="1">
      <c r="A382" s="145" t="s">
        <v>1511</v>
      </c>
      <c r="B382" s="79" t="s">
        <v>1277</v>
      </c>
      <c r="C382" s="121">
        <v>0</v>
      </c>
      <c r="D382" s="121">
        <v>0</v>
      </c>
      <c r="E382" s="121">
        <v>0</v>
      </c>
      <c r="F382" s="160" t="e">
        <v>#DIV/0!</v>
      </c>
      <c r="G382" s="160" t="e">
        <v>#DIV/0!</v>
      </c>
    </row>
    <row r="383" spans="1:7" s="21" customFormat="1" ht="15" customHeight="1">
      <c r="A383" s="145" t="s">
        <v>1498</v>
      </c>
      <c r="B383" s="79" t="s">
        <v>1278</v>
      </c>
      <c r="C383" s="121">
        <v>0</v>
      </c>
      <c r="D383" s="121">
        <v>370000</v>
      </c>
      <c r="E383" s="121">
        <v>339297.04</v>
      </c>
      <c r="F383" s="160">
        <v>91.701902702702697</v>
      </c>
      <c r="G383" s="160" t="e">
        <v>#DIV/0!</v>
      </c>
    </row>
    <row r="384" spans="1:7" s="21" customFormat="1" ht="15" customHeight="1">
      <c r="A384" s="145" t="s">
        <v>1512</v>
      </c>
      <c r="B384" s="79" t="s">
        <v>1279</v>
      </c>
      <c r="C384" s="121">
        <v>0</v>
      </c>
      <c r="D384" s="121">
        <v>60000</v>
      </c>
      <c r="E384" s="121">
        <v>8464.68</v>
      </c>
      <c r="F384" s="160">
        <v>14.107800000000001</v>
      </c>
      <c r="G384" s="160" t="e">
        <v>#DIV/0!</v>
      </c>
    </row>
    <row r="385" spans="1:7" s="21" customFormat="1" ht="15" customHeight="1">
      <c r="A385" s="145" t="s">
        <v>1513</v>
      </c>
      <c r="B385" s="79" t="s">
        <v>1550</v>
      </c>
      <c r="C385" s="121">
        <v>0</v>
      </c>
      <c r="D385" s="121">
        <v>100000</v>
      </c>
      <c r="E385" s="121">
        <v>1412.5</v>
      </c>
      <c r="F385" s="160">
        <v>1.4125000000000001</v>
      </c>
      <c r="G385" s="160" t="e">
        <v>#DIV/0!</v>
      </c>
    </row>
    <row r="386" spans="1:7" s="21" customFormat="1" ht="15" customHeight="1">
      <c r="A386" s="145" t="s">
        <v>1499</v>
      </c>
      <c r="B386" s="79" t="s">
        <v>1551</v>
      </c>
      <c r="C386" s="121">
        <v>0</v>
      </c>
      <c r="D386" s="121">
        <v>5000</v>
      </c>
      <c r="E386" s="121">
        <v>1152</v>
      </c>
      <c r="F386" s="160">
        <v>23.04</v>
      </c>
      <c r="G386" s="160" t="e">
        <v>#DIV/0!</v>
      </c>
    </row>
    <row r="387" spans="1:7" s="21" customFormat="1" ht="15" customHeight="1">
      <c r="A387" s="145">
        <v>3292</v>
      </c>
      <c r="B387" s="79" t="s">
        <v>1281</v>
      </c>
      <c r="C387" s="121">
        <v>0</v>
      </c>
      <c r="D387" s="121">
        <v>3000</v>
      </c>
      <c r="E387" s="121">
        <v>4817.37</v>
      </c>
      <c r="F387" s="160">
        <v>160.57900000000001</v>
      </c>
      <c r="G387" s="160" t="e">
        <v>#DIV/0!</v>
      </c>
    </row>
    <row r="388" spans="1:7" s="21" customFormat="1" ht="15" customHeight="1">
      <c r="A388" s="145" t="s">
        <v>1514</v>
      </c>
      <c r="B388" s="79" t="s">
        <v>1322</v>
      </c>
      <c r="C388" s="121">
        <v>0</v>
      </c>
      <c r="D388" s="121">
        <v>15000</v>
      </c>
      <c r="E388" s="121">
        <v>3625.5</v>
      </c>
      <c r="F388" s="160">
        <v>24.169999999999998</v>
      </c>
      <c r="G388" s="160" t="e">
        <v>#DIV/0!</v>
      </c>
    </row>
    <row r="389" spans="1:7" s="21" customFormat="1" ht="15" customHeight="1">
      <c r="A389" s="145">
        <v>3294</v>
      </c>
      <c r="B389" s="79" t="s">
        <v>1283</v>
      </c>
      <c r="C389" s="121">
        <v>0</v>
      </c>
      <c r="D389" s="121">
        <v>8000</v>
      </c>
      <c r="E389" s="121">
        <v>1767.77</v>
      </c>
      <c r="F389" s="160">
        <v>22.097125000000002</v>
      </c>
      <c r="G389" s="160" t="e">
        <v>#DIV/0!</v>
      </c>
    </row>
    <row r="390" spans="1:7" s="21" customFormat="1" ht="15" customHeight="1">
      <c r="A390" s="145" t="s">
        <v>1515</v>
      </c>
      <c r="B390" s="79" t="s">
        <v>1284</v>
      </c>
      <c r="C390" s="121">
        <v>0</v>
      </c>
      <c r="D390" s="121">
        <v>1500</v>
      </c>
      <c r="E390" s="121">
        <v>1400</v>
      </c>
      <c r="F390" s="160">
        <v>93.333333333333329</v>
      </c>
      <c r="G390" s="160" t="e">
        <v>#DIV/0!</v>
      </c>
    </row>
    <row r="391" spans="1:7" s="21" customFormat="1" ht="15" customHeight="1">
      <c r="A391" s="145">
        <v>3296</v>
      </c>
      <c r="B391" s="79" t="s">
        <v>1488</v>
      </c>
      <c r="C391" s="121">
        <v>0</v>
      </c>
      <c r="D391" s="121">
        <v>30000</v>
      </c>
      <c r="E391" s="121">
        <v>0</v>
      </c>
      <c r="F391" s="160">
        <v>0</v>
      </c>
      <c r="G391" s="160" t="e">
        <v>#DIV/0!</v>
      </c>
    </row>
    <row r="392" spans="1:7" s="21" customFormat="1" ht="15" customHeight="1">
      <c r="A392" s="145" t="s">
        <v>1516</v>
      </c>
      <c r="B392" s="79" t="s">
        <v>1552</v>
      </c>
      <c r="C392" s="121">
        <v>0</v>
      </c>
      <c r="D392" s="121">
        <v>10000</v>
      </c>
      <c r="E392" s="121">
        <v>3525</v>
      </c>
      <c r="F392" s="160">
        <v>35.25</v>
      </c>
      <c r="G392" s="160" t="e">
        <v>#DIV/0!</v>
      </c>
    </row>
    <row r="393" spans="1:7" s="21" customFormat="1" ht="15" customHeight="1">
      <c r="A393" s="145" t="s">
        <v>1517</v>
      </c>
      <c r="B393" s="79" t="s">
        <v>1286</v>
      </c>
      <c r="C393" s="121">
        <v>0</v>
      </c>
      <c r="D393" s="121">
        <v>1000</v>
      </c>
      <c r="E393" s="121">
        <v>0</v>
      </c>
      <c r="F393" s="160">
        <v>0</v>
      </c>
      <c r="G393" s="160" t="e">
        <v>#DIV/0!</v>
      </c>
    </row>
    <row r="394" spans="1:7" s="21" customFormat="1" ht="15" customHeight="1">
      <c r="A394" s="145" t="s">
        <v>1500</v>
      </c>
      <c r="B394" s="79" t="s">
        <v>1553</v>
      </c>
      <c r="C394" s="121">
        <v>0</v>
      </c>
      <c r="D394" s="121">
        <v>1200</v>
      </c>
      <c r="E394" s="121">
        <v>0</v>
      </c>
      <c r="F394" s="160">
        <v>0</v>
      </c>
      <c r="G394" s="160" t="e">
        <v>#DIV/0!</v>
      </c>
    </row>
    <row r="395" spans="1:7" s="21" customFormat="1" ht="15" customHeight="1">
      <c r="A395" s="145" t="s">
        <v>1518</v>
      </c>
      <c r="B395" s="79" t="s">
        <v>1555</v>
      </c>
      <c r="C395" s="121">
        <v>0</v>
      </c>
      <c r="D395" s="121">
        <v>0</v>
      </c>
      <c r="E395" s="121">
        <v>0</v>
      </c>
      <c r="F395" s="160" t="e">
        <v>#DIV/0!</v>
      </c>
      <c r="G395" s="160" t="e">
        <v>#DIV/0!</v>
      </c>
    </row>
    <row r="396" spans="1:7" s="21" customFormat="1" ht="15" customHeight="1">
      <c r="A396" s="145">
        <v>3721</v>
      </c>
      <c r="B396" s="79" t="s">
        <v>1580</v>
      </c>
      <c r="C396" s="121">
        <v>0</v>
      </c>
      <c r="D396" s="121">
        <v>0</v>
      </c>
      <c r="E396" s="121">
        <v>0</v>
      </c>
      <c r="F396" s="160" t="e">
        <v>#DIV/0!</v>
      </c>
      <c r="G396" s="160" t="e">
        <v>#DIV/0!</v>
      </c>
    </row>
    <row r="397" spans="1:7" s="21" customFormat="1" ht="15" customHeight="1">
      <c r="A397" s="145">
        <v>3722</v>
      </c>
      <c r="B397" s="79" t="s">
        <v>1581</v>
      </c>
      <c r="C397" s="121">
        <v>0</v>
      </c>
      <c r="D397" s="121">
        <v>0</v>
      </c>
      <c r="E397" s="121">
        <v>0</v>
      </c>
      <c r="F397" s="160" t="e">
        <v>#DIV/0!</v>
      </c>
      <c r="G397" s="160" t="e">
        <v>#DIV/0!</v>
      </c>
    </row>
    <row r="398" spans="1:7" s="21" customFormat="1" ht="15" customHeight="1">
      <c r="A398" s="145">
        <v>3811</v>
      </c>
      <c r="B398" s="79" t="s">
        <v>1337</v>
      </c>
      <c r="C398" s="121">
        <v>0</v>
      </c>
      <c r="D398" s="121">
        <v>20000</v>
      </c>
      <c r="E398" s="121">
        <v>20000</v>
      </c>
      <c r="F398" s="160">
        <v>100</v>
      </c>
      <c r="G398" s="160" t="e">
        <v>#DIV/0!</v>
      </c>
    </row>
    <row r="399" spans="1:7" s="21" customFormat="1" ht="15" customHeight="1">
      <c r="A399" s="145" t="s">
        <v>1519</v>
      </c>
      <c r="B399" s="79" t="s">
        <v>1556</v>
      </c>
      <c r="C399" s="121">
        <v>0</v>
      </c>
      <c r="D399" s="121">
        <v>10000</v>
      </c>
      <c r="E399" s="121">
        <v>0</v>
      </c>
      <c r="F399" s="160">
        <v>0</v>
      </c>
      <c r="G399" s="160" t="e">
        <v>#DIV/0!</v>
      </c>
    </row>
    <row r="400" spans="1:7" s="21" customFormat="1" ht="15" customHeight="1">
      <c r="A400" s="145" t="s">
        <v>1520</v>
      </c>
      <c r="B400" s="79" t="s">
        <v>1338</v>
      </c>
      <c r="C400" s="121">
        <v>0</v>
      </c>
      <c r="D400" s="121">
        <v>60000</v>
      </c>
      <c r="E400" s="121">
        <v>56774.79</v>
      </c>
      <c r="F400" s="160">
        <v>94.624650000000003</v>
      </c>
      <c r="G400" s="160" t="e">
        <v>#DIV/0!</v>
      </c>
    </row>
    <row r="401" spans="1:7" s="21" customFormat="1" ht="15" customHeight="1">
      <c r="A401" s="145">
        <v>4124</v>
      </c>
      <c r="B401" s="79" t="s">
        <v>1571</v>
      </c>
      <c r="C401" s="121">
        <v>0</v>
      </c>
      <c r="D401" s="121">
        <v>1433900</v>
      </c>
      <c r="E401" s="121">
        <v>116875</v>
      </c>
      <c r="F401" s="160">
        <v>8.1508473394239491</v>
      </c>
      <c r="G401" s="160" t="e">
        <v>#DIV/0!</v>
      </c>
    </row>
    <row r="402" spans="1:7" s="21" customFormat="1" ht="15" customHeight="1">
      <c r="A402" s="145">
        <v>4221</v>
      </c>
      <c r="B402" s="79" t="s">
        <v>1677</v>
      </c>
      <c r="C402" s="121">
        <v>0</v>
      </c>
      <c r="D402" s="121">
        <v>0</v>
      </c>
      <c r="E402" s="121">
        <v>338534.41</v>
      </c>
      <c r="F402" s="160"/>
      <c r="G402" s="160"/>
    </row>
    <row r="403" spans="1:7" s="21" customFormat="1" ht="15" customHeight="1">
      <c r="A403" s="145">
        <v>4223</v>
      </c>
      <c r="B403" s="79" t="s">
        <v>1339</v>
      </c>
      <c r="C403" s="121">
        <v>0</v>
      </c>
      <c r="D403" s="121">
        <v>0</v>
      </c>
      <c r="E403" s="121">
        <v>14650</v>
      </c>
      <c r="F403" s="160"/>
      <c r="G403" s="160"/>
    </row>
    <row r="404" spans="1:7" s="21" customFormat="1" ht="15" customHeight="1">
      <c r="A404" s="145">
        <v>4224</v>
      </c>
      <c r="B404" s="79" t="s">
        <v>1340</v>
      </c>
      <c r="C404" s="121">
        <v>0</v>
      </c>
      <c r="D404" s="121">
        <v>0</v>
      </c>
      <c r="E404" s="121">
        <v>152379.93</v>
      </c>
      <c r="F404" s="160"/>
      <c r="G404" s="160"/>
    </row>
    <row r="405" spans="1:7" s="21" customFormat="1" ht="15" customHeight="1">
      <c r="A405" s="145">
        <v>4225</v>
      </c>
      <c r="B405" s="79" t="s">
        <v>1341</v>
      </c>
      <c r="C405" s="121">
        <v>0</v>
      </c>
      <c r="D405" s="121">
        <v>0</v>
      </c>
      <c r="E405" s="121">
        <v>101222.31</v>
      </c>
      <c r="F405" s="160"/>
      <c r="G405" s="160"/>
    </row>
    <row r="406" spans="1:7" s="21" customFormat="1" ht="15" customHeight="1">
      <c r="A406" s="145">
        <v>4227</v>
      </c>
      <c r="B406" s="79" t="s">
        <v>1678</v>
      </c>
      <c r="C406" s="121">
        <v>0</v>
      </c>
      <c r="D406" s="121">
        <v>0</v>
      </c>
      <c r="E406" s="121">
        <v>56073.13</v>
      </c>
      <c r="F406" s="160"/>
      <c r="G406" s="160"/>
    </row>
    <row r="407" spans="1:7" s="21" customFormat="1" ht="15" customHeight="1">
      <c r="A407" s="145">
        <v>4241</v>
      </c>
      <c r="B407" s="79" t="s">
        <v>1331</v>
      </c>
      <c r="C407" s="121">
        <v>0</v>
      </c>
      <c r="D407" s="121">
        <v>0</v>
      </c>
      <c r="E407" s="121">
        <v>7084.01</v>
      </c>
      <c r="F407" s="160"/>
      <c r="G407" s="160"/>
    </row>
    <row r="408" spans="1:7" s="21" customFormat="1" ht="15" customHeight="1">
      <c r="A408" s="145">
        <v>4262</v>
      </c>
      <c r="B408" s="79" t="s">
        <v>1470</v>
      </c>
      <c r="C408" s="121">
        <v>0</v>
      </c>
      <c r="D408" s="121">
        <v>0</v>
      </c>
      <c r="E408" s="121">
        <v>34290</v>
      </c>
      <c r="F408" s="160"/>
      <c r="G408" s="160"/>
    </row>
    <row r="409" spans="1:7">
      <c r="A409" s="26"/>
      <c r="B409" s="26" t="s">
        <v>1372</v>
      </c>
      <c r="C409" s="148">
        <v>42605030.18</v>
      </c>
      <c r="D409" s="148">
        <v>44471328</v>
      </c>
      <c r="E409" s="148">
        <v>42115715.259999998</v>
      </c>
      <c r="F409" s="161">
        <v>94.703075338789063</v>
      </c>
      <c r="G409" s="161">
        <v>98.851509040287695</v>
      </c>
    </row>
  </sheetData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Sheet1</vt:lpstr>
      <vt:lpstr>Sheet 2</vt:lpstr>
      <vt:lpstr>Opći dio</vt:lpstr>
      <vt:lpstr>Opći dio prihodi</vt:lpstr>
      <vt:lpstr>Prihodi po izvorima fin.</vt:lpstr>
      <vt:lpstr>Opći dio rashodi</vt:lpstr>
      <vt:lpstr>Rashodi po izvorima fin.</vt:lpstr>
      <vt:lpstr>Rashodi po aktiv. i izv.fin.</vt:lpstr>
      <vt:lpstr>ZBIRNO PLAN SVEUČILIŠTA</vt:lpstr>
      <vt:lpstr>Izvori financiranja</vt:lpstr>
      <vt:lpstr>'Rashodi po aktiv. i izv.fin.'!Print_Area</vt:lpstr>
      <vt:lpstr>'ZBIRNO PLAN SVEUČILIŠTA'!Print_Area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Vladimirka Telenta</dc:creator>
  <cp:lastModifiedBy>Vladimirka Telenta</cp:lastModifiedBy>
  <cp:lastPrinted>2021-02-16T14:18:10Z</cp:lastPrinted>
  <dcterms:created xsi:type="dcterms:W3CDTF">2015-03-27T08:41:49Z</dcterms:created>
  <dcterms:modified xsi:type="dcterms:W3CDTF">2021-04-01T10:23:26Z</dcterms:modified>
</cp:coreProperties>
</file>