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Vladimirka Telenta\Desktop\Vlatka\JAVNA OBJAVA INFORMACIJA O TROŠENJU SREDSTAVA\01\"/>
    </mc:Choice>
  </mc:AlternateContent>
  <xr:revisionPtr revIDLastSave="0" documentId="13_ncr:1_{7EA0CFC9-6E2A-4F24-885C-63DD595DE422}" xr6:coauthVersionLast="36" xr6:coauthVersionMax="36" xr10:uidLastSave="{00000000-0000-0000-0000-000000000000}"/>
  <bookViews>
    <workbookView xWindow="0" yWindow="0" windowWidth="30720" windowHeight="13380" xr2:uid="{00000000-000D-0000-FFFF-FFFF00000000}"/>
  </bookViews>
  <sheets>
    <sheet name="Siječanj" sheetId="2" r:id="rId1"/>
  </sheets>
  <definedNames>
    <definedName name="_xlnm._FilterDatabase" localSheetId="0" hidden="1">Siječanj!$B$9:$H$9</definedName>
  </definedNames>
  <calcPr calcId="191029"/>
</workbook>
</file>

<file path=xl/calcChain.xml><?xml version="1.0" encoding="utf-8"?>
<calcChain xmlns="http://schemas.openxmlformats.org/spreadsheetml/2006/main">
  <c r="E95" i="2" l="1"/>
  <c r="E103" i="2"/>
  <c r="E30" i="2"/>
  <c r="C125" i="2" l="1"/>
  <c r="C123" i="2"/>
  <c r="C119" i="2"/>
  <c r="C126" i="2" s="1"/>
  <c r="E102" i="2" l="1"/>
  <c r="E11" i="2"/>
  <c r="E115" i="2" s="1"/>
  <c r="E67" i="2"/>
</calcChain>
</file>

<file path=xl/sharedStrings.xml><?xml version="1.0" encoding="utf-8"?>
<sst xmlns="http://schemas.openxmlformats.org/spreadsheetml/2006/main" count="444" uniqueCount="216">
  <si>
    <t>Grad Rijeka</t>
  </si>
  <si>
    <t>54382731928</t>
  </si>
  <si>
    <t>OPTI PRINT ADRIA D.O.O.</t>
  </si>
  <si>
    <t>11469787133</t>
  </si>
  <si>
    <t>HRT - Hrvatska Radiotelevizija</t>
  </si>
  <si>
    <t>68419124305</t>
  </si>
  <si>
    <t>Lučka uprava Rijeka</t>
  </si>
  <si>
    <t>60521475400</t>
  </si>
  <si>
    <t>KUPUJ ONLINE D.O.O.</t>
  </si>
  <si>
    <t>60186252821</t>
  </si>
  <si>
    <t>Hrvatski Telekom d.d.</t>
  </si>
  <si>
    <t>81793146560</t>
  </si>
  <si>
    <t>OpenAI, LLC</t>
  </si>
  <si>
    <t>ZAGREBAČKA BANKA D.D.</t>
  </si>
  <si>
    <t>92963223473</t>
  </si>
  <si>
    <t>Usluge platnog prometa</t>
  </si>
  <si>
    <t>Petrol d.o.o.</t>
  </si>
  <si>
    <t>75550985023</t>
  </si>
  <si>
    <t>MONUMENT d.o.o.</t>
  </si>
  <si>
    <t>22863672537</t>
  </si>
  <si>
    <t>Financijska agencija Zagreb</t>
  </si>
  <si>
    <t>85821130368</t>
  </si>
  <si>
    <t>HEP OPSKRBA D.O.O.</t>
  </si>
  <si>
    <t>63073332379</t>
  </si>
  <si>
    <t>Čistoća d.o.o.</t>
  </si>
  <si>
    <t>06531901714</t>
  </si>
  <si>
    <t>B.Elektronika d.o.o.</t>
  </si>
  <si>
    <t>06144393646</t>
  </si>
  <si>
    <t>SKVID d.o.o.</t>
  </si>
  <si>
    <t>27197549120</t>
  </si>
  <si>
    <t>ŠPICA SUSTAVI D.O.O.</t>
  </si>
  <si>
    <t>08747661196</t>
  </si>
  <si>
    <t>SVEUČILIŠNA KNJIŽNICA RIJEKA</t>
  </si>
  <si>
    <t>84122581314</t>
  </si>
  <si>
    <t>STATUS d.o.o.</t>
  </si>
  <si>
    <t>98872214577</t>
  </si>
  <si>
    <t>LAMA D.O.O.</t>
  </si>
  <si>
    <t>11815662330</t>
  </si>
  <si>
    <t>Ris d.o.o.</t>
  </si>
  <si>
    <t>77917801452</t>
  </si>
  <si>
    <t>Međimurje-plin d.o.o.</t>
  </si>
  <si>
    <t>29035933600</t>
  </si>
  <si>
    <t>HP-HRVATSKA POŠTA D.D.</t>
  </si>
  <si>
    <t>87311810356</t>
  </si>
  <si>
    <t>JAVNA VATROGASNA POSTROJBA GRADA RIJEKE</t>
  </si>
  <si>
    <t>50346288691</t>
  </si>
  <si>
    <t>Lantina D.O.O.</t>
  </si>
  <si>
    <t>61457173810</t>
  </si>
  <si>
    <t>Vodovod i kanalizacija d.o.o.</t>
  </si>
  <si>
    <t>80805858278</t>
  </si>
  <si>
    <t>ECER TEKNOLOJI VE DAN. TIC. LTD. STI.</t>
  </si>
  <si>
    <t>TEB poslovno savjetovanje d.o.o.</t>
  </si>
  <si>
    <t>99944170669</t>
  </si>
  <si>
    <t>SVEUČILIŠTE U RIJECI, POMORSKI FAKULTET</t>
  </si>
  <si>
    <t>European University Association</t>
  </si>
  <si>
    <t>Marine Air d.o.o.</t>
  </si>
  <si>
    <t>90789004458</t>
  </si>
  <si>
    <t>BAUHAUS RIJEKA</t>
  </si>
  <si>
    <t>71642207963</t>
  </si>
  <si>
    <t>TAPKEY GMBH</t>
  </si>
  <si>
    <t>Studentski centar Rijeka</t>
  </si>
  <si>
    <t>87500773013</t>
  </si>
  <si>
    <t>DIVING TEAM d.o.o.</t>
  </si>
  <si>
    <t>43468750487</t>
  </si>
  <si>
    <t>TISKARA VIŠKOVO</t>
  </si>
  <si>
    <t>79643690725</t>
  </si>
  <si>
    <t>Tiskara Proprint</t>
  </si>
  <si>
    <t>62574452269</t>
  </si>
  <si>
    <t>Netcom Rijeka</t>
  </si>
  <si>
    <t>46118101286</t>
  </si>
  <si>
    <t>Medcom d.o.o.</t>
  </si>
  <si>
    <t>63859734452</t>
  </si>
  <si>
    <t>SLUGA d.o.o.</t>
  </si>
  <si>
    <t>73468164961</t>
  </si>
  <si>
    <t>Babel, obrt za prevoditeljske i intelektualne usluge</t>
  </si>
  <si>
    <t xml:space="preserve">OVERLEAF </t>
  </si>
  <si>
    <t xml:space="preserve">AGISOFT </t>
  </si>
  <si>
    <t>KO-FLEX D.O.O.</t>
  </si>
  <si>
    <t>05081870690</t>
  </si>
  <si>
    <t>PKL d.o.o.</t>
  </si>
  <si>
    <t>51999974804</t>
  </si>
  <si>
    <t>PEVEC-PEVEX d.d.</t>
  </si>
  <si>
    <t>73660371074</t>
  </si>
  <si>
    <t>MARITERM</t>
  </si>
  <si>
    <t>15475319748</t>
  </si>
  <si>
    <t>Lučka kapetanija Rijeka</t>
  </si>
  <si>
    <t>22874515170</t>
  </si>
  <si>
    <t>KONZUM D.D.</t>
  </si>
  <si>
    <t>29955634590</t>
  </si>
  <si>
    <t>Sudski tumač Tihana Gržetić Beljan</t>
  </si>
  <si>
    <t>MDPI</t>
  </si>
  <si>
    <t>CHE115694943</t>
  </si>
  <si>
    <t>MEP d.o.o.</t>
  </si>
  <si>
    <t>97009579940</t>
  </si>
  <si>
    <t>ZAD-GRAD d.o.o.</t>
  </si>
  <si>
    <t>02700338202</t>
  </si>
  <si>
    <t>GRADNJA KATUNAR D.O.O. ZA GRAĐEVINARSTVO, TURIZAM I OPREMANJE</t>
  </si>
  <si>
    <t>46694045245</t>
  </si>
  <si>
    <t>Indel-zaštita d.o.o.</t>
  </si>
  <si>
    <t>99947716440</t>
  </si>
  <si>
    <t>MATE d.o.o.</t>
  </si>
  <si>
    <t>66445126397</t>
  </si>
  <si>
    <t>TOP-TRAVEL D.O.O.</t>
  </si>
  <si>
    <t>77822467089</t>
  </si>
  <si>
    <t>Auto Brozić vl. Ivan Brozić</t>
  </si>
  <si>
    <t>Brguljan d.o.o.</t>
  </si>
  <si>
    <t>51455547026</t>
  </si>
  <si>
    <t>VIDIKOVAC obrt za ugostiteljstvo</t>
  </si>
  <si>
    <t>Reprezentacija</t>
  </si>
  <si>
    <t>Conca d'oro j.d.o.o.</t>
  </si>
  <si>
    <t>96481917908</t>
  </si>
  <si>
    <t>Agencija za komercijalnu djelatnost d.o.o.</t>
  </si>
  <si>
    <t>58843087891</t>
  </si>
  <si>
    <t>Privatna psihološka praksa savjetovalište Kenani</t>
  </si>
  <si>
    <t>Jami oprema d.o.o.</t>
  </si>
  <si>
    <t>13534672609</t>
  </si>
  <si>
    <t>Harta d.o.o.</t>
  </si>
  <si>
    <t>59072650925</t>
  </si>
  <si>
    <t>VRHOVINE d.o.o.</t>
  </si>
  <si>
    <t>97371911842</t>
  </si>
  <si>
    <t>TIM4PIN D.O.O.</t>
  </si>
  <si>
    <t>83718300522</t>
  </si>
  <si>
    <t>TEMPORA OBRT ZA GRAFIČKE USLUGE</t>
  </si>
  <si>
    <t>HRVATSKO DRUŠTVO ZA POMORSKO PRAVO</t>
  </si>
  <si>
    <t>35315907375</t>
  </si>
  <si>
    <t>Odvjetnik Sonja Vizjak</t>
  </si>
  <si>
    <t>INFORMACIJA O TROŠENJU SREDSTAVA ZA SIJEČANJ 2024. GODINE</t>
  </si>
  <si>
    <t>NAZIV PRIMATELJA</t>
  </si>
  <si>
    <t>OIB PRIMATELJA</t>
  </si>
  <si>
    <t>SJEDIŠTE PRIMATELJA</t>
  </si>
  <si>
    <t>UKUPNO ZA SIJEČANJ 2024.</t>
  </si>
  <si>
    <t>Zagreb</t>
  </si>
  <si>
    <t>Zec Damir</t>
  </si>
  <si>
    <t>Frančić Vlado</t>
  </si>
  <si>
    <t>Komadina Pavao</t>
  </si>
  <si>
    <t>Kos Serđo</t>
  </si>
  <si>
    <t>Poganj Tibor</t>
  </si>
  <si>
    <t>Rudan Igor</t>
  </si>
  <si>
    <t>Tominac Coslovich Sandra</t>
  </si>
  <si>
    <t>Gorup Lari</t>
  </si>
  <si>
    <t>Teškar Kristijan</t>
  </si>
  <si>
    <t>Balog Donatan</t>
  </si>
  <si>
    <t>Brčić David</t>
  </si>
  <si>
    <t>Žuškin Srđan</t>
  </si>
  <si>
    <t>Maglić Lovro</t>
  </si>
  <si>
    <t>Valčić Sanjin</t>
  </si>
  <si>
    <t>Babić Drago</t>
  </si>
  <si>
    <t>Šakan Davor</t>
  </si>
  <si>
    <t>Radović Marin</t>
  </si>
  <si>
    <t>Strabić Marko</t>
  </si>
  <si>
    <t>Gračanin Asmir</t>
  </si>
  <si>
    <t>Mohović Đani</t>
  </si>
  <si>
    <t>Luzer Josip</t>
  </si>
  <si>
    <t>Cvjetović Ani</t>
  </si>
  <si>
    <t>Borucinsky Mirjana</t>
  </si>
  <si>
    <t>ŠIFRA RASHODA</t>
  </si>
  <si>
    <t>NAZIV RASHODA</t>
  </si>
  <si>
    <t xml:space="preserve">Napomena </t>
  </si>
  <si>
    <t>Intelektualne i osobne usluge - ugovor o djelu - ukupan trošak</t>
  </si>
  <si>
    <t>Intelektualne i osobne usluge - autorski ugovor - ukupan trošak</t>
  </si>
  <si>
    <t>Računalne usluge</t>
  </si>
  <si>
    <t>Ostale usluge</t>
  </si>
  <si>
    <t>Članarine i norme</t>
  </si>
  <si>
    <t>Pristojbe i naknade</t>
  </si>
  <si>
    <t>Ulaganja u tuđu imovinu</t>
  </si>
  <si>
    <t>Uredski namještaj i računalna oprema</t>
  </si>
  <si>
    <t>Knjige i časopisi</t>
  </si>
  <si>
    <t>Intelektualne i osobne usluge</t>
  </si>
  <si>
    <t>Službena putovanja</t>
  </si>
  <si>
    <t>PDV-Prijenos porezne obveze</t>
  </si>
  <si>
    <t>Državni proračun</t>
  </si>
  <si>
    <t>GDPR</t>
  </si>
  <si>
    <t>Rijeka</t>
  </si>
  <si>
    <t>Kastav</t>
  </si>
  <si>
    <t>Čakovec</t>
  </si>
  <si>
    <t>Matulji</t>
  </si>
  <si>
    <t>Sesvete</t>
  </si>
  <si>
    <t>Velika Gorica</t>
  </si>
  <si>
    <t>Kukuljanovo</t>
  </si>
  <si>
    <t>Viškovo</t>
  </si>
  <si>
    <t>Split</t>
  </si>
  <si>
    <t>Opatija</t>
  </si>
  <si>
    <t>Niğde/Türkiye</t>
  </si>
  <si>
    <t>Geneva, Switzerland</t>
  </si>
  <si>
    <t xml:space="preserve">SAD </t>
  </si>
  <si>
    <t>Wien, Austria</t>
  </si>
  <si>
    <t>-</t>
  </si>
  <si>
    <t>Basel, Switzerland</t>
  </si>
  <si>
    <t>Plaće za redovan rad</t>
  </si>
  <si>
    <t>Plaće za posebne uvjete rada</t>
  </si>
  <si>
    <t>Plaće u naravi</t>
  </si>
  <si>
    <t>Ostali rashodi za zaposlene</t>
  </si>
  <si>
    <t>Doprinosi za obvezno zdravstveno osiguranje</t>
  </si>
  <si>
    <t>Naknade za prijevoz, za rad na terenu i službena putovanja</t>
  </si>
  <si>
    <t>Stručno usavršavanje zaposlenika</t>
  </si>
  <si>
    <t>Uredski materijal i ostali materijalni rashodi</t>
  </si>
  <si>
    <t>Materijal i sirovine</t>
  </si>
  <si>
    <t>Energija</t>
  </si>
  <si>
    <t>Materijal i dijelovi za tekuće i investicijsko održavanje</t>
  </si>
  <si>
    <t>Služena,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</si>
  <si>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</si>
  <si>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</si>
  <si>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</si>
  <si>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</si>
  <si>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</si>
  <si>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Ostali nespomenuti rashodi poslovanja</t>
  </si>
  <si>
    <t>Materijal za tekuće i investicijsko održavanje</t>
  </si>
  <si>
    <t>NAZIV ISPLATITELJA</t>
  </si>
  <si>
    <t xml:space="preserve">Kategorija  2 PRIMATELJA </t>
  </si>
  <si>
    <t>ISPLAĆENI IZNOS</t>
  </si>
  <si>
    <t>Sveučilište u Rijeci, Pomorski fakultet</t>
  </si>
  <si>
    <t>STUDENTSKA 2, 51000 RIJEKA</t>
  </si>
  <si>
    <t>OIB 76722145702</t>
  </si>
  <si>
    <t>NAČIN OBJAVE IZNOS (EUR)</t>
  </si>
  <si>
    <t>Kategorija 1 PRIMATELJA</t>
  </si>
  <si>
    <t>Santa Barbara, SAD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</si>
</sst>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Alignment="1"/>
    <xf numFmtId="0" fontId="1" fillId="2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/>
    <xf numFmtId="4" fontId="4" fillId="0" borderId="1" xfId="0" applyNumberFormat="1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2C81-8998-445C-A67F-8839CF26E9B5}">
  <sheetPr>
    <pageSetUpPr fitToPage="1"/>
  </sheetPr>
  <dimension ref="B2:H131"/>
  <sheetViews>
    <sheetView tabSelected="1" topLeftCell="A112" workbookViewId="0">
      <selection activeCell="G125" sqref="G125"/>
    </sheetView>
  </sheetViews>
  <sheetFormatPr defaultRowHeight="14.4" x14ac:dyDescent="0.3"/>
  <cols>
    <col min="2" max="2" width="45.5546875" customWidth="1"/>
    <col min="3" max="3" width="26.88671875" customWidth="1"/>
    <col min="4" max="4" width="18.88671875" customWidth="1"/>
    <col min="5" max="5" width="22.21875" style="9" customWidth="1"/>
    <col min="6" max="6" width="19" customWidth="1"/>
    <col min="7" max="7" width="57.88671875" customWidth="1"/>
    <col min="8" max="8" width="28.33203125" customWidth="1"/>
  </cols>
  <sheetData>
    <row r="2" spans="2:8" x14ac:dyDescent="0.3">
      <c r="B2" s="1" t="s">
        <v>53</v>
      </c>
      <c r="C2" s="2"/>
    </row>
    <row r="3" spans="2:8" x14ac:dyDescent="0.3">
      <c r="B3" s="1" t="s">
        <v>211</v>
      </c>
    </row>
    <row r="4" spans="2:8" x14ac:dyDescent="0.3">
      <c r="B4" s="13" t="s">
        <v>212</v>
      </c>
    </row>
    <row r="6" spans="2:8" x14ac:dyDescent="0.3">
      <c r="B6" s="27" t="s">
        <v>126</v>
      </c>
      <c r="C6" s="27"/>
      <c r="D6" s="27"/>
      <c r="E6" s="27"/>
      <c r="F6" s="27"/>
      <c r="G6" s="28"/>
      <c r="H6" s="28"/>
    </row>
    <row r="7" spans="2:8" x14ac:dyDescent="0.3">
      <c r="B7" s="27"/>
      <c r="C7" s="27"/>
      <c r="D7" s="27"/>
      <c r="E7" s="27"/>
      <c r="F7" s="27"/>
      <c r="G7" s="28"/>
      <c r="H7" s="28"/>
    </row>
    <row r="8" spans="2:8" x14ac:dyDescent="0.3">
      <c r="B8" s="12" t="s">
        <v>214</v>
      </c>
    </row>
    <row r="9" spans="2:8" ht="28.8" x14ac:dyDescent="0.3">
      <c r="B9" s="3" t="s">
        <v>127</v>
      </c>
      <c r="C9" s="3" t="s">
        <v>128</v>
      </c>
      <c r="D9" s="3" t="s">
        <v>129</v>
      </c>
      <c r="E9" s="10" t="s">
        <v>213</v>
      </c>
      <c r="F9" s="3" t="s">
        <v>155</v>
      </c>
      <c r="G9" s="3" t="s">
        <v>156</v>
      </c>
      <c r="H9" s="3" t="s">
        <v>157</v>
      </c>
    </row>
    <row r="10" spans="2:8" ht="25.95" customHeight="1" x14ac:dyDescent="0.3">
      <c r="B10" s="20" t="s">
        <v>111</v>
      </c>
      <c r="C10" s="20" t="s">
        <v>112</v>
      </c>
      <c r="D10" s="20" t="s">
        <v>131</v>
      </c>
      <c r="E10" s="14">
        <v>11.7</v>
      </c>
      <c r="F10" s="19">
        <v>3239</v>
      </c>
      <c r="G10" s="19" t="s">
        <v>161</v>
      </c>
      <c r="H10" s="5"/>
    </row>
    <row r="11" spans="2:8" ht="25.95" customHeight="1" x14ac:dyDescent="0.3">
      <c r="B11" s="20" t="s">
        <v>76</v>
      </c>
      <c r="C11" s="22"/>
      <c r="D11" s="20" t="s">
        <v>215</v>
      </c>
      <c r="E11" s="14">
        <f>626.94+0.06</f>
        <v>627</v>
      </c>
      <c r="F11" s="19">
        <v>3235</v>
      </c>
      <c r="G11" s="19" t="s">
        <v>204</v>
      </c>
      <c r="H11" s="5"/>
    </row>
    <row r="12" spans="2:8" ht="25.95" customHeight="1" x14ac:dyDescent="0.3">
      <c r="B12" s="20" t="s">
        <v>104</v>
      </c>
      <c r="C12" s="20" t="s">
        <v>171</v>
      </c>
      <c r="D12" s="20" t="s">
        <v>171</v>
      </c>
      <c r="E12" s="14">
        <v>125</v>
      </c>
      <c r="F12" s="19">
        <v>3232</v>
      </c>
      <c r="G12" s="19" t="s">
        <v>201</v>
      </c>
      <c r="H12" s="5"/>
    </row>
    <row r="13" spans="2:8" ht="25.95" customHeight="1" x14ac:dyDescent="0.3">
      <c r="B13" s="20" t="s">
        <v>26</v>
      </c>
      <c r="C13" s="22" t="s">
        <v>27</v>
      </c>
      <c r="D13" s="20" t="s">
        <v>172</v>
      </c>
      <c r="E13" s="14">
        <v>393.78</v>
      </c>
      <c r="F13" s="19">
        <v>3235</v>
      </c>
      <c r="G13" s="19" t="s">
        <v>204</v>
      </c>
      <c r="H13" s="5"/>
    </row>
    <row r="14" spans="2:8" ht="25.95" customHeight="1" x14ac:dyDescent="0.3">
      <c r="B14" s="20" t="s">
        <v>74</v>
      </c>
      <c r="C14" s="20" t="s">
        <v>171</v>
      </c>
      <c r="D14" s="20" t="s">
        <v>171</v>
      </c>
      <c r="E14" s="15">
        <v>412.5</v>
      </c>
      <c r="F14" s="19">
        <v>3237</v>
      </c>
      <c r="G14" s="19" t="s">
        <v>167</v>
      </c>
      <c r="H14" s="5"/>
    </row>
    <row r="15" spans="2:8" ht="25.95" customHeight="1" x14ac:dyDescent="0.3">
      <c r="B15" s="20" t="s">
        <v>146</v>
      </c>
      <c r="C15" s="20" t="s">
        <v>171</v>
      </c>
      <c r="D15" s="20" t="s">
        <v>171</v>
      </c>
      <c r="E15" s="14">
        <v>558.41</v>
      </c>
      <c r="F15" s="19">
        <v>3237</v>
      </c>
      <c r="G15" s="19" t="s">
        <v>158</v>
      </c>
      <c r="H15" s="5"/>
    </row>
    <row r="16" spans="2:8" ht="25.95" customHeight="1" x14ac:dyDescent="0.3">
      <c r="B16" s="20" t="s">
        <v>141</v>
      </c>
      <c r="C16" s="20" t="s">
        <v>171</v>
      </c>
      <c r="D16" s="20" t="s">
        <v>171</v>
      </c>
      <c r="E16" s="14">
        <v>203.05</v>
      </c>
      <c r="F16" s="19">
        <v>3237</v>
      </c>
      <c r="G16" s="19" t="s">
        <v>158</v>
      </c>
      <c r="H16" s="5"/>
    </row>
    <row r="17" spans="2:8" ht="25.95" customHeight="1" x14ac:dyDescent="0.3">
      <c r="B17" s="20" t="s">
        <v>141</v>
      </c>
      <c r="C17" s="20" t="s">
        <v>171</v>
      </c>
      <c r="D17" s="20" t="s">
        <v>171</v>
      </c>
      <c r="E17" s="14">
        <v>3000</v>
      </c>
      <c r="F17" s="19">
        <v>3237</v>
      </c>
      <c r="G17" s="19" t="s">
        <v>159</v>
      </c>
      <c r="H17" s="5"/>
    </row>
    <row r="18" spans="2:8" ht="25.95" customHeight="1" x14ac:dyDescent="0.3">
      <c r="B18" s="20" t="s">
        <v>57</v>
      </c>
      <c r="C18" s="20" t="s">
        <v>58</v>
      </c>
      <c r="D18" s="20" t="s">
        <v>131</v>
      </c>
      <c r="E18" s="14">
        <v>41.02</v>
      </c>
      <c r="F18" s="19">
        <v>3224</v>
      </c>
      <c r="G18" s="19" t="s">
        <v>198</v>
      </c>
      <c r="H18" s="5"/>
    </row>
    <row r="19" spans="2:8" ht="25.95" customHeight="1" x14ac:dyDescent="0.3">
      <c r="B19" s="20" t="s">
        <v>154</v>
      </c>
      <c r="C19" s="20" t="s">
        <v>171</v>
      </c>
      <c r="D19" s="20" t="s">
        <v>171</v>
      </c>
      <c r="E19" s="14">
        <v>475</v>
      </c>
      <c r="F19" s="19">
        <v>3237</v>
      </c>
      <c r="G19" s="19" t="s">
        <v>159</v>
      </c>
      <c r="H19" s="5"/>
    </row>
    <row r="20" spans="2:8" ht="25.95" customHeight="1" x14ac:dyDescent="0.3">
      <c r="B20" s="20" t="s">
        <v>142</v>
      </c>
      <c r="C20" s="20" t="s">
        <v>171</v>
      </c>
      <c r="D20" s="20" t="s">
        <v>171</v>
      </c>
      <c r="E20" s="14">
        <v>93.39</v>
      </c>
      <c r="F20" s="19">
        <v>3237</v>
      </c>
      <c r="G20" s="19" t="s">
        <v>159</v>
      </c>
      <c r="H20" s="5"/>
    </row>
    <row r="21" spans="2:8" ht="25.95" customHeight="1" x14ac:dyDescent="0.3">
      <c r="B21" s="20" t="s">
        <v>105</v>
      </c>
      <c r="C21" s="20" t="s">
        <v>106</v>
      </c>
      <c r="D21" s="20" t="s">
        <v>172</v>
      </c>
      <c r="E21" s="14">
        <v>470.13</v>
      </c>
      <c r="F21" s="19">
        <v>3227</v>
      </c>
      <c r="G21" s="19" t="s">
        <v>199</v>
      </c>
      <c r="H21" s="5"/>
    </row>
    <row r="22" spans="2:8" ht="25.95" customHeight="1" x14ac:dyDescent="0.3">
      <c r="B22" s="20" t="s">
        <v>109</v>
      </c>
      <c r="C22" s="20" t="s">
        <v>110</v>
      </c>
      <c r="D22" s="20" t="s">
        <v>181</v>
      </c>
      <c r="E22" s="14">
        <v>68.5</v>
      </c>
      <c r="F22" s="19">
        <v>3293</v>
      </c>
      <c r="G22" s="19" t="s">
        <v>108</v>
      </c>
      <c r="H22" s="5"/>
    </row>
    <row r="23" spans="2:8" ht="25.95" customHeight="1" x14ac:dyDescent="0.3">
      <c r="B23" s="20" t="s">
        <v>153</v>
      </c>
      <c r="C23" s="20" t="s">
        <v>171</v>
      </c>
      <c r="D23" s="20" t="s">
        <v>171</v>
      </c>
      <c r="E23" s="14">
        <v>93.39</v>
      </c>
      <c r="F23" s="19">
        <v>3237</v>
      </c>
      <c r="G23" s="19" t="s">
        <v>159</v>
      </c>
      <c r="H23" s="5"/>
    </row>
    <row r="24" spans="2:8" ht="25.95" customHeight="1" x14ac:dyDescent="0.3">
      <c r="B24" s="20" t="s">
        <v>24</v>
      </c>
      <c r="C24" s="20" t="s">
        <v>25</v>
      </c>
      <c r="D24" s="20" t="s">
        <v>172</v>
      </c>
      <c r="E24" s="14">
        <v>751.62</v>
      </c>
      <c r="F24" s="19">
        <v>3234</v>
      </c>
      <c r="G24" s="19" t="s">
        <v>203</v>
      </c>
      <c r="H24" s="5"/>
    </row>
    <row r="25" spans="2:8" ht="25.95" customHeight="1" x14ac:dyDescent="0.3">
      <c r="B25" s="20" t="s">
        <v>62</v>
      </c>
      <c r="C25" s="20" t="s">
        <v>63</v>
      </c>
      <c r="D25" s="20" t="s">
        <v>172</v>
      </c>
      <c r="E25" s="14">
        <v>132.5</v>
      </c>
      <c r="F25" s="19">
        <v>3232</v>
      </c>
      <c r="G25" s="19" t="s">
        <v>201</v>
      </c>
      <c r="H25" s="5"/>
    </row>
    <row r="26" spans="2:8" ht="25.95" customHeight="1" x14ac:dyDescent="0.3">
      <c r="B26" s="20" t="s">
        <v>50</v>
      </c>
      <c r="C26" s="23"/>
      <c r="D26" s="20" t="s">
        <v>182</v>
      </c>
      <c r="E26" s="14">
        <v>650</v>
      </c>
      <c r="F26" s="19">
        <v>3213</v>
      </c>
      <c r="G26" s="19" t="s">
        <v>194</v>
      </c>
      <c r="H26" s="5"/>
    </row>
    <row r="27" spans="2:8" ht="25.95" customHeight="1" x14ac:dyDescent="0.3">
      <c r="B27" s="20" t="s">
        <v>54</v>
      </c>
      <c r="C27" s="23"/>
      <c r="D27" s="20" t="s">
        <v>183</v>
      </c>
      <c r="E27" s="14">
        <v>318.75</v>
      </c>
      <c r="F27" s="19">
        <v>3213</v>
      </c>
      <c r="G27" s="19" t="s">
        <v>194</v>
      </c>
      <c r="H27" s="5"/>
    </row>
    <row r="28" spans="2:8" ht="25.95" customHeight="1" x14ac:dyDescent="0.3">
      <c r="B28" s="20" t="s">
        <v>20</v>
      </c>
      <c r="C28" s="20" t="s">
        <v>21</v>
      </c>
      <c r="D28" s="20" t="s">
        <v>131</v>
      </c>
      <c r="E28" s="14">
        <v>5.16</v>
      </c>
      <c r="F28" s="19">
        <v>3238</v>
      </c>
      <c r="G28" s="19" t="s">
        <v>160</v>
      </c>
      <c r="H28" s="5"/>
    </row>
    <row r="29" spans="2:8" ht="25.95" customHeight="1" x14ac:dyDescent="0.3">
      <c r="B29" s="20" t="s">
        <v>20</v>
      </c>
      <c r="C29" s="20" t="s">
        <v>21</v>
      </c>
      <c r="D29" s="20" t="s">
        <v>131</v>
      </c>
      <c r="E29" s="14">
        <v>16.600000000000001</v>
      </c>
      <c r="F29" s="19">
        <v>3299</v>
      </c>
      <c r="G29" s="19" t="s">
        <v>205</v>
      </c>
      <c r="H29" s="5"/>
    </row>
    <row r="30" spans="2:8" ht="25.95" customHeight="1" x14ac:dyDescent="0.3">
      <c r="B30" s="20" t="s">
        <v>133</v>
      </c>
      <c r="C30" s="20" t="s">
        <v>171</v>
      </c>
      <c r="D30" s="20" t="s">
        <v>171</v>
      </c>
      <c r="E30" s="15">
        <f>1657.8+4893.39</f>
        <v>6551.1900000000005</v>
      </c>
      <c r="F30" s="19">
        <v>3237</v>
      </c>
      <c r="G30" s="5" t="s">
        <v>159</v>
      </c>
      <c r="H30" s="5"/>
    </row>
    <row r="31" spans="2:8" ht="25.95" customHeight="1" x14ac:dyDescent="0.3">
      <c r="B31" s="20" t="s">
        <v>139</v>
      </c>
      <c r="C31" s="20" t="s">
        <v>171</v>
      </c>
      <c r="D31" s="20" t="s">
        <v>171</v>
      </c>
      <c r="E31" s="14">
        <v>62.71</v>
      </c>
      <c r="F31" s="19">
        <v>3237</v>
      </c>
      <c r="G31" s="5" t="s">
        <v>158</v>
      </c>
      <c r="H31" s="5"/>
    </row>
    <row r="32" spans="2:8" ht="25.95" customHeight="1" x14ac:dyDescent="0.3">
      <c r="B32" s="20" t="s">
        <v>150</v>
      </c>
      <c r="C32" s="20" t="s">
        <v>171</v>
      </c>
      <c r="D32" s="20" t="s">
        <v>171</v>
      </c>
      <c r="E32" s="14">
        <v>533.66</v>
      </c>
      <c r="F32" s="19">
        <v>3237</v>
      </c>
      <c r="G32" s="5" t="s">
        <v>159</v>
      </c>
      <c r="H32" s="5"/>
    </row>
    <row r="33" spans="2:8" ht="25.95" customHeight="1" x14ac:dyDescent="0.3">
      <c r="B33" s="20" t="s">
        <v>0</v>
      </c>
      <c r="C33" s="20" t="s">
        <v>1</v>
      </c>
      <c r="D33" s="20" t="s">
        <v>172</v>
      </c>
      <c r="E33" s="14">
        <v>1177</v>
      </c>
      <c r="F33" s="19">
        <v>3234</v>
      </c>
      <c r="G33" s="5" t="s">
        <v>203</v>
      </c>
      <c r="H33" s="5"/>
    </row>
    <row r="34" spans="2:8" ht="25.95" customHeight="1" x14ac:dyDescent="0.3">
      <c r="B34" s="21" t="s">
        <v>96</v>
      </c>
      <c r="C34" s="20" t="s">
        <v>97</v>
      </c>
      <c r="D34" s="20" t="s">
        <v>172</v>
      </c>
      <c r="E34" s="14">
        <v>9993.0300000000007</v>
      </c>
      <c r="F34" s="19">
        <v>4124</v>
      </c>
      <c r="G34" s="5" t="s">
        <v>164</v>
      </c>
      <c r="H34" s="5"/>
    </row>
    <row r="35" spans="2:8" ht="25.95" customHeight="1" x14ac:dyDescent="0.3">
      <c r="B35" s="20" t="s">
        <v>116</v>
      </c>
      <c r="C35" s="20" t="s">
        <v>117</v>
      </c>
      <c r="D35" s="20" t="s">
        <v>173</v>
      </c>
      <c r="E35" s="14">
        <v>615.78</v>
      </c>
      <c r="F35" s="19">
        <v>3221</v>
      </c>
      <c r="G35" s="5" t="s">
        <v>195</v>
      </c>
      <c r="H35" s="5"/>
    </row>
    <row r="36" spans="2:8" ht="25.95" customHeight="1" x14ac:dyDescent="0.3">
      <c r="B36" s="20" t="s">
        <v>22</v>
      </c>
      <c r="C36" s="20" t="s">
        <v>23</v>
      </c>
      <c r="D36" s="20" t="s">
        <v>131</v>
      </c>
      <c r="E36" s="14">
        <v>4124.5200000000004</v>
      </c>
      <c r="F36" s="19">
        <v>3223</v>
      </c>
      <c r="G36" s="5" t="s">
        <v>197</v>
      </c>
      <c r="H36" s="5"/>
    </row>
    <row r="37" spans="2:8" ht="25.95" customHeight="1" x14ac:dyDescent="0.3">
      <c r="B37" s="20" t="s">
        <v>42</v>
      </c>
      <c r="C37" s="20" t="s">
        <v>43</v>
      </c>
      <c r="D37" s="20" t="s">
        <v>177</v>
      </c>
      <c r="E37" s="14">
        <v>193.75</v>
      </c>
      <c r="F37" s="19">
        <v>3231</v>
      </c>
      <c r="G37" s="5" t="s">
        <v>200</v>
      </c>
      <c r="H37" s="5"/>
    </row>
    <row r="38" spans="2:8" ht="25.95" customHeight="1" x14ac:dyDescent="0.3">
      <c r="B38" s="20" t="s">
        <v>4</v>
      </c>
      <c r="C38" s="20" t="s">
        <v>5</v>
      </c>
      <c r="D38" s="20" t="s">
        <v>131</v>
      </c>
      <c r="E38" s="14">
        <v>10.63</v>
      </c>
      <c r="F38" s="19">
        <v>3233</v>
      </c>
      <c r="G38" s="5" t="s">
        <v>202</v>
      </c>
      <c r="H38" s="5"/>
    </row>
    <row r="39" spans="2:8" ht="25.95" customHeight="1" x14ac:dyDescent="0.3">
      <c r="B39" s="20" t="s">
        <v>10</v>
      </c>
      <c r="C39" s="20" t="s">
        <v>11</v>
      </c>
      <c r="D39" s="20" t="s">
        <v>131</v>
      </c>
      <c r="E39" s="14">
        <v>145.28</v>
      </c>
      <c r="F39" s="19">
        <v>3231</v>
      </c>
      <c r="G39" s="5" t="s">
        <v>200</v>
      </c>
      <c r="H39" s="5"/>
    </row>
    <row r="40" spans="2:8" ht="25.95" customHeight="1" x14ac:dyDescent="0.3">
      <c r="B40" s="20" t="s">
        <v>123</v>
      </c>
      <c r="C40" s="20" t="s">
        <v>124</v>
      </c>
      <c r="D40" s="20" t="s">
        <v>172</v>
      </c>
      <c r="E40" s="14">
        <v>400</v>
      </c>
      <c r="F40" s="19">
        <v>3294</v>
      </c>
      <c r="G40" s="5" t="s">
        <v>162</v>
      </c>
      <c r="H40" s="5"/>
    </row>
    <row r="41" spans="2:8" ht="25.95" customHeight="1" x14ac:dyDescent="0.3">
      <c r="B41" s="20" t="s">
        <v>98</v>
      </c>
      <c r="C41" s="20" t="s">
        <v>99</v>
      </c>
      <c r="D41" s="20" t="s">
        <v>172</v>
      </c>
      <c r="E41" s="14">
        <v>487.5</v>
      </c>
      <c r="F41" s="19">
        <v>3237</v>
      </c>
      <c r="G41" s="5" t="s">
        <v>167</v>
      </c>
      <c r="H41" s="5"/>
    </row>
    <row r="42" spans="2:8" ht="25.95" customHeight="1" x14ac:dyDescent="0.3">
      <c r="B42" s="20" t="s">
        <v>114</v>
      </c>
      <c r="C42" s="20" t="s">
        <v>115</v>
      </c>
      <c r="D42" s="20" t="s">
        <v>172</v>
      </c>
      <c r="E42" s="14">
        <v>788.45</v>
      </c>
      <c r="F42" s="19">
        <v>3221</v>
      </c>
      <c r="G42" s="5" t="s">
        <v>195</v>
      </c>
      <c r="H42" s="5"/>
    </row>
    <row r="43" spans="2:8" ht="25.95" customHeight="1" x14ac:dyDescent="0.3">
      <c r="B43" s="20" t="s">
        <v>44</v>
      </c>
      <c r="C43" s="20" t="s">
        <v>45</v>
      </c>
      <c r="D43" s="20" t="s">
        <v>172</v>
      </c>
      <c r="E43" s="14">
        <v>65</v>
      </c>
      <c r="F43" s="19">
        <v>3239</v>
      </c>
      <c r="G43" s="5" t="s">
        <v>161</v>
      </c>
      <c r="H43" s="5"/>
    </row>
    <row r="44" spans="2:8" ht="25.95" customHeight="1" x14ac:dyDescent="0.3">
      <c r="B44" s="20" t="s">
        <v>77</v>
      </c>
      <c r="C44" s="20" t="s">
        <v>78</v>
      </c>
      <c r="D44" s="20" t="s">
        <v>175</v>
      </c>
      <c r="E44" s="14">
        <v>11.95</v>
      </c>
      <c r="F44" s="19">
        <v>3224</v>
      </c>
      <c r="G44" s="5" t="s">
        <v>198</v>
      </c>
      <c r="H44" s="5"/>
    </row>
    <row r="45" spans="2:8" ht="25.95" customHeight="1" x14ac:dyDescent="0.3">
      <c r="B45" s="20" t="s">
        <v>134</v>
      </c>
      <c r="C45" s="20" t="s">
        <v>171</v>
      </c>
      <c r="D45" s="20" t="s">
        <v>171</v>
      </c>
      <c r="E45" s="14">
        <v>200</v>
      </c>
      <c r="F45" s="19">
        <v>3237</v>
      </c>
      <c r="G45" s="5" t="s">
        <v>158</v>
      </c>
      <c r="H45" s="5"/>
    </row>
    <row r="46" spans="2:8" ht="25.95" customHeight="1" x14ac:dyDescent="0.3">
      <c r="B46" s="20" t="s">
        <v>87</v>
      </c>
      <c r="C46" s="20" t="s">
        <v>88</v>
      </c>
      <c r="D46" s="20" t="s">
        <v>131</v>
      </c>
      <c r="E46" s="14">
        <v>174.59</v>
      </c>
      <c r="F46" s="19">
        <v>3222</v>
      </c>
      <c r="G46" s="5" t="s">
        <v>196</v>
      </c>
      <c r="H46" s="5"/>
    </row>
    <row r="47" spans="2:8" ht="25.95" customHeight="1" x14ac:dyDescent="0.3">
      <c r="B47" s="20" t="s">
        <v>135</v>
      </c>
      <c r="C47" s="20" t="s">
        <v>171</v>
      </c>
      <c r="D47" s="20" t="s">
        <v>171</v>
      </c>
      <c r="E47" s="14">
        <v>200</v>
      </c>
      <c r="F47" s="19">
        <v>3237</v>
      </c>
      <c r="G47" s="5" t="s">
        <v>158</v>
      </c>
      <c r="H47" s="5"/>
    </row>
    <row r="48" spans="2:8" ht="25.95" customHeight="1" x14ac:dyDescent="0.3">
      <c r="B48" s="20" t="s">
        <v>8</v>
      </c>
      <c r="C48" s="20" t="s">
        <v>9</v>
      </c>
      <c r="D48" s="20" t="s">
        <v>172</v>
      </c>
      <c r="E48" s="14">
        <v>6.16</v>
      </c>
      <c r="F48" s="19">
        <v>3299</v>
      </c>
      <c r="G48" s="5" t="s">
        <v>205</v>
      </c>
      <c r="H48" s="5"/>
    </row>
    <row r="49" spans="2:8" ht="25.95" customHeight="1" x14ac:dyDescent="0.3">
      <c r="B49" s="20" t="s">
        <v>36</v>
      </c>
      <c r="C49" s="20" t="s">
        <v>37</v>
      </c>
      <c r="D49" s="20" t="s">
        <v>180</v>
      </c>
      <c r="E49" s="14">
        <v>418.75</v>
      </c>
      <c r="F49" s="19">
        <v>3238</v>
      </c>
      <c r="G49" s="5" t="s">
        <v>160</v>
      </c>
      <c r="H49" s="5"/>
    </row>
    <row r="50" spans="2:8" ht="25.95" customHeight="1" x14ac:dyDescent="0.3">
      <c r="B50" s="20" t="s">
        <v>46</v>
      </c>
      <c r="C50" s="20" t="s">
        <v>47</v>
      </c>
      <c r="D50" s="20" t="s">
        <v>172</v>
      </c>
      <c r="E50" s="14">
        <v>400</v>
      </c>
      <c r="F50" s="19">
        <v>3238</v>
      </c>
      <c r="G50" s="5" t="s">
        <v>160</v>
      </c>
      <c r="H50" s="5"/>
    </row>
    <row r="51" spans="2:8" ht="25.95" customHeight="1" x14ac:dyDescent="0.3">
      <c r="B51" s="20" t="s">
        <v>85</v>
      </c>
      <c r="C51" s="20" t="s">
        <v>86</v>
      </c>
      <c r="D51" s="20" t="s">
        <v>172</v>
      </c>
      <c r="E51" s="14">
        <v>200.89</v>
      </c>
      <c r="F51" s="19">
        <v>3295</v>
      </c>
      <c r="G51" s="5" t="s">
        <v>163</v>
      </c>
      <c r="H51" s="5"/>
    </row>
    <row r="52" spans="2:8" ht="25.95" customHeight="1" x14ac:dyDescent="0.3">
      <c r="B52" s="20" t="s">
        <v>6</v>
      </c>
      <c r="C52" s="20" t="s">
        <v>7</v>
      </c>
      <c r="D52" s="20" t="s">
        <v>172</v>
      </c>
      <c r="E52" s="14">
        <v>3448.45</v>
      </c>
      <c r="F52" s="19">
        <v>3235</v>
      </c>
      <c r="G52" s="5" t="s">
        <v>204</v>
      </c>
      <c r="H52" s="5"/>
    </row>
    <row r="53" spans="2:8" ht="25.95" customHeight="1" x14ac:dyDescent="0.3">
      <c r="B53" s="20" t="s">
        <v>152</v>
      </c>
      <c r="C53" s="20" t="s">
        <v>171</v>
      </c>
      <c r="D53" s="20" t="s">
        <v>171</v>
      </c>
      <c r="E53" s="14">
        <v>350</v>
      </c>
      <c r="F53" s="19">
        <v>3237</v>
      </c>
      <c r="G53" s="5" t="s">
        <v>159</v>
      </c>
      <c r="H53" s="5"/>
    </row>
    <row r="54" spans="2:8" ht="25.95" customHeight="1" x14ac:dyDescent="0.3">
      <c r="B54" s="20" t="s">
        <v>144</v>
      </c>
      <c r="C54" s="20" t="s">
        <v>171</v>
      </c>
      <c r="D54" s="20" t="s">
        <v>171</v>
      </c>
      <c r="E54" s="14">
        <v>1291.6400000000001</v>
      </c>
      <c r="F54" s="19">
        <v>3237</v>
      </c>
      <c r="G54" s="5" t="s">
        <v>159</v>
      </c>
      <c r="H54" s="5"/>
    </row>
    <row r="55" spans="2:8" ht="25.95" customHeight="1" x14ac:dyDescent="0.3">
      <c r="B55" s="20" t="s">
        <v>55</v>
      </c>
      <c r="C55" s="20" t="s">
        <v>56</v>
      </c>
      <c r="D55" s="20" t="s">
        <v>131</v>
      </c>
      <c r="E55" s="14">
        <v>359.01</v>
      </c>
      <c r="F55" s="18">
        <v>3211</v>
      </c>
      <c r="G55" s="4" t="s">
        <v>168</v>
      </c>
      <c r="H55" s="4"/>
    </row>
    <row r="56" spans="2:8" ht="25.95" customHeight="1" x14ac:dyDescent="0.3">
      <c r="B56" s="20" t="s">
        <v>83</v>
      </c>
      <c r="C56" s="20" t="s">
        <v>84</v>
      </c>
      <c r="D56" s="20" t="s">
        <v>172</v>
      </c>
      <c r="E56" s="14">
        <v>143.25</v>
      </c>
      <c r="F56" s="19">
        <v>3224</v>
      </c>
      <c r="G56" s="5" t="s">
        <v>198</v>
      </c>
      <c r="H56" s="5"/>
    </row>
    <row r="57" spans="2:8" ht="25.95" customHeight="1" x14ac:dyDescent="0.3">
      <c r="B57" s="20" t="s">
        <v>100</v>
      </c>
      <c r="C57" s="20" t="s">
        <v>101</v>
      </c>
      <c r="D57" s="20" t="s">
        <v>131</v>
      </c>
      <c r="E57" s="14">
        <v>192</v>
      </c>
      <c r="F57" s="19">
        <v>4224</v>
      </c>
      <c r="G57" s="5" t="s">
        <v>166</v>
      </c>
      <c r="H57" s="5"/>
    </row>
    <row r="58" spans="2:8" ht="25.95" customHeight="1" x14ac:dyDescent="0.3">
      <c r="B58" s="20" t="s">
        <v>90</v>
      </c>
      <c r="C58" s="20" t="s">
        <v>91</v>
      </c>
      <c r="D58" s="20" t="s">
        <v>187</v>
      </c>
      <c r="E58" s="14">
        <v>2051.85</v>
      </c>
      <c r="F58" s="19">
        <v>3237</v>
      </c>
      <c r="G58" s="5" t="s">
        <v>167</v>
      </c>
      <c r="H58" s="5"/>
    </row>
    <row r="59" spans="2:8" ht="25.95" customHeight="1" x14ac:dyDescent="0.3">
      <c r="B59" s="20" t="s">
        <v>70</v>
      </c>
      <c r="C59" s="20" t="s">
        <v>71</v>
      </c>
      <c r="D59" s="20" t="s">
        <v>172</v>
      </c>
      <c r="E59" s="14">
        <v>1511.25</v>
      </c>
      <c r="F59" s="19">
        <v>3224</v>
      </c>
      <c r="G59" s="5" t="s">
        <v>198</v>
      </c>
      <c r="H59" s="5"/>
    </row>
    <row r="60" spans="2:8" ht="25.95" customHeight="1" x14ac:dyDescent="0.3">
      <c r="B60" s="20" t="s">
        <v>70</v>
      </c>
      <c r="C60" s="20" t="s">
        <v>71</v>
      </c>
      <c r="D60" s="20" t="s">
        <v>172</v>
      </c>
      <c r="E60" s="14">
        <v>16012.5</v>
      </c>
      <c r="F60" s="19">
        <v>4221</v>
      </c>
      <c r="G60" s="5" t="s">
        <v>165</v>
      </c>
      <c r="H60" s="5"/>
    </row>
    <row r="61" spans="2:8" ht="25.95" customHeight="1" x14ac:dyDescent="0.3">
      <c r="B61" s="20" t="s">
        <v>40</v>
      </c>
      <c r="C61" s="20" t="s">
        <v>41</v>
      </c>
      <c r="D61" s="20" t="s">
        <v>174</v>
      </c>
      <c r="E61" s="14">
        <v>1775.61</v>
      </c>
      <c r="F61" s="19">
        <v>3223</v>
      </c>
      <c r="G61" s="5" t="s">
        <v>197</v>
      </c>
      <c r="H61" s="5"/>
    </row>
    <row r="62" spans="2:8" ht="25.95" customHeight="1" x14ac:dyDescent="0.3">
      <c r="B62" s="20" t="s">
        <v>92</v>
      </c>
      <c r="C62" s="20" t="s">
        <v>93</v>
      </c>
      <c r="D62" s="20" t="s">
        <v>178</v>
      </c>
      <c r="E62" s="14">
        <v>5675</v>
      </c>
      <c r="F62" s="19">
        <v>3232</v>
      </c>
      <c r="G62" s="5" t="s">
        <v>201</v>
      </c>
      <c r="H62" s="5"/>
    </row>
    <row r="63" spans="2:8" ht="25.95" customHeight="1" x14ac:dyDescent="0.3">
      <c r="B63" s="20" t="s">
        <v>151</v>
      </c>
      <c r="C63" s="20" t="s">
        <v>171</v>
      </c>
      <c r="D63" s="20" t="s">
        <v>171</v>
      </c>
      <c r="E63" s="14">
        <v>91.63</v>
      </c>
      <c r="F63" s="19">
        <v>3237</v>
      </c>
      <c r="G63" s="5" t="s">
        <v>159</v>
      </c>
      <c r="H63" s="5"/>
    </row>
    <row r="64" spans="2:8" ht="25.95" customHeight="1" x14ac:dyDescent="0.3">
      <c r="B64" s="20" t="s">
        <v>18</v>
      </c>
      <c r="C64" s="20" t="s">
        <v>19</v>
      </c>
      <c r="D64" s="20" t="s">
        <v>172</v>
      </c>
      <c r="E64" s="14">
        <v>804.64</v>
      </c>
      <c r="F64" s="19">
        <v>3235</v>
      </c>
      <c r="G64" s="5" t="s">
        <v>204</v>
      </c>
      <c r="H64" s="5"/>
    </row>
    <row r="65" spans="2:8" ht="25.95" customHeight="1" x14ac:dyDescent="0.3">
      <c r="B65" s="20" t="s">
        <v>68</v>
      </c>
      <c r="C65" s="20" t="s">
        <v>69</v>
      </c>
      <c r="D65" s="20" t="s">
        <v>172</v>
      </c>
      <c r="E65" s="14">
        <v>20082.5</v>
      </c>
      <c r="F65" s="19">
        <v>4221</v>
      </c>
      <c r="G65" s="5" t="s">
        <v>165</v>
      </c>
      <c r="H65" s="5"/>
    </row>
    <row r="66" spans="2:8" ht="25.95" customHeight="1" x14ac:dyDescent="0.3">
      <c r="B66" s="24" t="s">
        <v>125</v>
      </c>
      <c r="C66" s="20" t="s">
        <v>171</v>
      </c>
      <c r="D66" s="20" t="s">
        <v>171</v>
      </c>
      <c r="E66" s="14">
        <v>580.66</v>
      </c>
      <c r="F66" s="19">
        <v>3237</v>
      </c>
      <c r="G66" s="5" t="s">
        <v>167</v>
      </c>
      <c r="H66" s="5"/>
    </row>
    <row r="67" spans="2:8" ht="25.95" customHeight="1" x14ac:dyDescent="0.3">
      <c r="B67" s="20" t="s">
        <v>12</v>
      </c>
      <c r="C67" s="20"/>
      <c r="D67" s="20" t="s">
        <v>184</v>
      </c>
      <c r="E67" s="14">
        <f>18.27+0.57</f>
        <v>18.84</v>
      </c>
      <c r="F67" s="19">
        <v>3235</v>
      </c>
      <c r="G67" s="5" t="s">
        <v>204</v>
      </c>
      <c r="H67" s="5"/>
    </row>
    <row r="68" spans="2:8" ht="25.95" customHeight="1" x14ac:dyDescent="0.3">
      <c r="B68" s="20" t="s">
        <v>2</v>
      </c>
      <c r="C68" s="20" t="s">
        <v>3</v>
      </c>
      <c r="D68" s="20" t="s">
        <v>131</v>
      </c>
      <c r="E68" s="14">
        <v>149.31</v>
      </c>
      <c r="F68" s="19">
        <v>3235</v>
      </c>
      <c r="G68" s="5" t="s">
        <v>204</v>
      </c>
      <c r="H68" s="5"/>
    </row>
    <row r="69" spans="2:8" ht="25.95" customHeight="1" x14ac:dyDescent="0.3">
      <c r="B69" s="20" t="s">
        <v>75</v>
      </c>
      <c r="C69" s="20"/>
      <c r="D69" s="20" t="s">
        <v>186</v>
      </c>
      <c r="E69" s="14">
        <v>179</v>
      </c>
      <c r="F69" s="19">
        <v>3235</v>
      </c>
      <c r="G69" s="5" t="s">
        <v>204</v>
      </c>
      <c r="H69" s="5"/>
    </row>
    <row r="70" spans="2:8" ht="25.95" customHeight="1" x14ac:dyDescent="0.3">
      <c r="B70" s="20" t="s">
        <v>16</v>
      </c>
      <c r="C70" s="20" t="s">
        <v>17</v>
      </c>
      <c r="D70" s="20" t="s">
        <v>131</v>
      </c>
      <c r="E70" s="14">
        <v>58.11</v>
      </c>
      <c r="F70" s="19">
        <v>3223</v>
      </c>
      <c r="G70" s="5" t="s">
        <v>197</v>
      </c>
      <c r="H70" s="5"/>
    </row>
    <row r="71" spans="2:8" ht="25.95" customHeight="1" x14ac:dyDescent="0.3">
      <c r="B71" s="20" t="s">
        <v>81</v>
      </c>
      <c r="C71" s="20" t="s">
        <v>82</v>
      </c>
      <c r="D71" s="20" t="s">
        <v>176</v>
      </c>
      <c r="E71" s="14">
        <v>63.27</v>
      </c>
      <c r="F71" s="19">
        <v>3224</v>
      </c>
      <c r="G71" s="5" t="s">
        <v>198</v>
      </c>
      <c r="H71" s="5"/>
    </row>
    <row r="72" spans="2:8" ht="25.95" customHeight="1" x14ac:dyDescent="0.3">
      <c r="B72" s="20" t="s">
        <v>79</v>
      </c>
      <c r="C72" s="20" t="s">
        <v>80</v>
      </c>
      <c r="D72" s="20" t="s">
        <v>172</v>
      </c>
      <c r="E72" s="14">
        <v>123.38</v>
      </c>
      <c r="F72" s="19">
        <v>3224</v>
      </c>
      <c r="G72" s="5" t="s">
        <v>198</v>
      </c>
      <c r="H72" s="5"/>
    </row>
    <row r="73" spans="2:8" ht="25.95" customHeight="1" x14ac:dyDescent="0.3">
      <c r="B73" s="20" t="s">
        <v>136</v>
      </c>
      <c r="C73" s="20" t="s">
        <v>171</v>
      </c>
      <c r="D73" s="20" t="s">
        <v>171</v>
      </c>
      <c r="E73" s="14">
        <v>200</v>
      </c>
      <c r="F73" s="19">
        <v>3237</v>
      </c>
      <c r="G73" s="5" t="s">
        <v>158</v>
      </c>
      <c r="H73" s="5"/>
    </row>
    <row r="74" spans="2:8" ht="25.95" customHeight="1" x14ac:dyDescent="0.3">
      <c r="B74" s="20" t="s">
        <v>113</v>
      </c>
      <c r="C74" s="20" t="s">
        <v>171</v>
      </c>
      <c r="D74" s="20" t="s">
        <v>171</v>
      </c>
      <c r="E74" s="16">
        <v>300.60000000000002</v>
      </c>
      <c r="F74" s="19">
        <v>3237</v>
      </c>
      <c r="G74" s="5" t="s">
        <v>167</v>
      </c>
      <c r="H74" s="5"/>
    </row>
    <row r="75" spans="2:8" ht="25.95" customHeight="1" x14ac:dyDescent="0.3">
      <c r="B75" s="20" t="s">
        <v>148</v>
      </c>
      <c r="C75" s="20" t="s">
        <v>171</v>
      </c>
      <c r="D75" s="20" t="s">
        <v>171</v>
      </c>
      <c r="E75" s="14">
        <v>594.24</v>
      </c>
      <c r="F75" s="19">
        <v>3237</v>
      </c>
      <c r="G75" s="5" t="s">
        <v>158</v>
      </c>
      <c r="H75" s="5"/>
    </row>
    <row r="76" spans="2:8" ht="25.95" customHeight="1" x14ac:dyDescent="0.3">
      <c r="B76" s="20" t="s">
        <v>38</v>
      </c>
      <c r="C76" s="20" t="s">
        <v>39</v>
      </c>
      <c r="D76" s="20" t="s">
        <v>173</v>
      </c>
      <c r="E76" s="14">
        <v>663.61</v>
      </c>
      <c r="F76" s="19">
        <v>3238</v>
      </c>
      <c r="G76" s="5" t="s">
        <v>160</v>
      </c>
      <c r="H76" s="5"/>
    </row>
    <row r="77" spans="2:8" ht="25.95" customHeight="1" x14ac:dyDescent="0.3">
      <c r="B77" s="20" t="s">
        <v>137</v>
      </c>
      <c r="C77" s="20" t="s">
        <v>171</v>
      </c>
      <c r="D77" s="20" t="s">
        <v>171</v>
      </c>
      <c r="E77" s="14">
        <v>6346.91</v>
      </c>
      <c r="F77" s="19">
        <v>3237</v>
      </c>
      <c r="G77" s="5" t="s">
        <v>159</v>
      </c>
      <c r="H77" s="5"/>
    </row>
    <row r="78" spans="2:8" ht="25.95" customHeight="1" x14ac:dyDescent="0.3">
      <c r="B78" s="20" t="s">
        <v>28</v>
      </c>
      <c r="C78" s="20" t="s">
        <v>29</v>
      </c>
      <c r="D78" s="20" t="s">
        <v>131</v>
      </c>
      <c r="E78" s="14">
        <v>154.84</v>
      </c>
      <c r="F78" s="19">
        <v>3232</v>
      </c>
      <c r="G78" s="5" t="s">
        <v>201</v>
      </c>
      <c r="H78" s="5"/>
    </row>
    <row r="79" spans="2:8" ht="25.95" customHeight="1" x14ac:dyDescent="0.3">
      <c r="B79" s="20" t="s">
        <v>72</v>
      </c>
      <c r="C79" s="20" t="s">
        <v>73</v>
      </c>
      <c r="D79" s="20" t="s">
        <v>172</v>
      </c>
      <c r="E79" s="14">
        <v>318</v>
      </c>
      <c r="F79" s="19">
        <v>3239</v>
      </c>
      <c r="G79" s="5" t="s">
        <v>161</v>
      </c>
      <c r="H79" s="5"/>
    </row>
    <row r="80" spans="2:8" ht="25.95" customHeight="1" x14ac:dyDescent="0.3">
      <c r="B80" s="20" t="s">
        <v>34</v>
      </c>
      <c r="C80" s="20" t="s">
        <v>35</v>
      </c>
      <c r="D80" s="20" t="s">
        <v>172</v>
      </c>
      <c r="E80" s="14">
        <v>93.75</v>
      </c>
      <c r="F80" s="19">
        <v>3238</v>
      </c>
      <c r="G80" s="5" t="s">
        <v>160</v>
      </c>
      <c r="H80" s="5"/>
    </row>
    <row r="81" spans="2:8" ht="25.95" customHeight="1" x14ac:dyDescent="0.3">
      <c r="B81" s="20" t="s">
        <v>149</v>
      </c>
      <c r="C81" s="20" t="s">
        <v>171</v>
      </c>
      <c r="D81" s="20" t="s">
        <v>171</v>
      </c>
      <c r="E81" s="14">
        <v>986.81</v>
      </c>
      <c r="F81" s="19">
        <v>3237</v>
      </c>
      <c r="G81" s="5" t="s">
        <v>159</v>
      </c>
      <c r="H81" s="5"/>
    </row>
    <row r="82" spans="2:8" ht="25.95" customHeight="1" x14ac:dyDescent="0.3">
      <c r="B82" s="20" t="s">
        <v>60</v>
      </c>
      <c r="C82" s="20" t="s">
        <v>61</v>
      </c>
      <c r="D82" s="20" t="s">
        <v>172</v>
      </c>
      <c r="E82" s="14">
        <v>1405.78</v>
      </c>
      <c r="F82" s="19">
        <v>3237</v>
      </c>
      <c r="G82" s="5" t="s">
        <v>167</v>
      </c>
      <c r="H82" s="5"/>
    </row>
    <row r="83" spans="2:8" ht="25.95" customHeight="1" x14ac:dyDescent="0.3">
      <c r="B83" s="20" t="s">
        <v>60</v>
      </c>
      <c r="C83" s="20" t="s">
        <v>61</v>
      </c>
      <c r="D83" s="20" t="s">
        <v>172</v>
      </c>
      <c r="E83" s="14">
        <v>1471.51</v>
      </c>
      <c r="F83" s="19">
        <v>3293</v>
      </c>
      <c r="G83" s="5" t="s">
        <v>108</v>
      </c>
      <c r="H83" s="5"/>
    </row>
    <row r="84" spans="2:8" ht="25.95" customHeight="1" x14ac:dyDescent="0.3">
      <c r="B84" s="24" t="s">
        <v>89</v>
      </c>
      <c r="C84" s="20"/>
      <c r="D84" s="20"/>
      <c r="E84" s="14">
        <v>483.81</v>
      </c>
      <c r="F84" s="19">
        <v>3237</v>
      </c>
      <c r="G84" s="5" t="s">
        <v>167</v>
      </c>
      <c r="H84" s="5"/>
    </row>
    <row r="85" spans="2:8" ht="25.95" customHeight="1" x14ac:dyDescent="0.3">
      <c r="B85" s="20" t="s">
        <v>32</v>
      </c>
      <c r="C85" s="20" t="s">
        <v>33</v>
      </c>
      <c r="D85" s="20" t="s">
        <v>172</v>
      </c>
      <c r="E85" s="14">
        <v>93.63</v>
      </c>
      <c r="F85" s="19">
        <v>3238</v>
      </c>
      <c r="G85" s="5" t="s">
        <v>160</v>
      </c>
      <c r="H85" s="5"/>
    </row>
    <row r="86" spans="2:8" ht="25.95" customHeight="1" x14ac:dyDescent="0.3">
      <c r="B86" s="20" t="s">
        <v>147</v>
      </c>
      <c r="C86" s="20" t="s">
        <v>171</v>
      </c>
      <c r="D86" s="20" t="s">
        <v>171</v>
      </c>
      <c r="E86" s="14">
        <v>93.39</v>
      </c>
      <c r="F86" s="19">
        <v>3237</v>
      </c>
      <c r="G86" s="5" t="s">
        <v>159</v>
      </c>
      <c r="H86" s="5"/>
    </row>
    <row r="87" spans="2:8" ht="25.95" customHeight="1" x14ac:dyDescent="0.3">
      <c r="B87" s="20" t="s">
        <v>30</v>
      </c>
      <c r="C87" s="20" t="s">
        <v>31</v>
      </c>
      <c r="D87" s="20" t="s">
        <v>131</v>
      </c>
      <c r="E87" s="14">
        <v>68.44</v>
      </c>
      <c r="F87" s="19">
        <v>3238</v>
      </c>
      <c r="G87" s="5" t="s">
        <v>160</v>
      </c>
      <c r="H87" s="5"/>
    </row>
    <row r="88" spans="2:8" ht="25.95" customHeight="1" x14ac:dyDescent="0.3">
      <c r="B88" s="20" t="s">
        <v>59</v>
      </c>
      <c r="C88" s="20"/>
      <c r="D88" s="20" t="s">
        <v>185</v>
      </c>
      <c r="E88" s="14">
        <v>268.56</v>
      </c>
      <c r="F88" s="19">
        <v>3235</v>
      </c>
      <c r="G88" s="5" t="s">
        <v>204</v>
      </c>
      <c r="H88" s="5"/>
    </row>
    <row r="89" spans="2:8" ht="25.95" customHeight="1" x14ac:dyDescent="0.3">
      <c r="B89" s="20" t="s">
        <v>51</v>
      </c>
      <c r="C89" s="20" t="s">
        <v>52</v>
      </c>
      <c r="D89" s="20" t="s">
        <v>131</v>
      </c>
      <c r="E89" s="14">
        <v>80</v>
      </c>
      <c r="F89" s="19">
        <v>3213</v>
      </c>
      <c r="G89" s="5" t="s">
        <v>194</v>
      </c>
      <c r="H89" s="5"/>
    </row>
    <row r="90" spans="2:8" ht="25.95" customHeight="1" x14ac:dyDescent="0.3">
      <c r="B90" s="20" t="s">
        <v>122</v>
      </c>
      <c r="C90" s="20" t="s">
        <v>171</v>
      </c>
      <c r="D90" s="20" t="s">
        <v>171</v>
      </c>
      <c r="E90" s="14">
        <v>750</v>
      </c>
      <c r="F90" s="19">
        <v>3239</v>
      </c>
      <c r="G90" s="5" t="s">
        <v>161</v>
      </c>
      <c r="H90" s="5"/>
    </row>
    <row r="91" spans="2:8" ht="25.95" customHeight="1" x14ac:dyDescent="0.3">
      <c r="B91" s="20" t="s">
        <v>140</v>
      </c>
      <c r="C91" s="20" t="s">
        <v>171</v>
      </c>
      <c r="D91" s="20" t="s">
        <v>171</v>
      </c>
      <c r="E91" s="14">
        <v>3000.01</v>
      </c>
      <c r="F91" s="19">
        <v>3237</v>
      </c>
      <c r="G91" s="5" t="s">
        <v>159</v>
      </c>
      <c r="H91" s="5"/>
    </row>
    <row r="92" spans="2:8" ht="25.95" customHeight="1" x14ac:dyDescent="0.3">
      <c r="B92" s="20" t="s">
        <v>120</v>
      </c>
      <c r="C92" s="20" t="s">
        <v>121</v>
      </c>
      <c r="D92" s="20" t="s">
        <v>131</v>
      </c>
      <c r="E92" s="14">
        <v>95</v>
      </c>
      <c r="F92" s="19">
        <v>3213</v>
      </c>
      <c r="G92" s="5" t="s">
        <v>194</v>
      </c>
      <c r="H92" s="5"/>
    </row>
    <row r="93" spans="2:8" ht="25.95" customHeight="1" x14ac:dyDescent="0.3">
      <c r="B93" s="20" t="s">
        <v>66</v>
      </c>
      <c r="C93" s="20" t="s">
        <v>67</v>
      </c>
      <c r="D93" s="20" t="s">
        <v>172</v>
      </c>
      <c r="E93" s="14">
        <v>3315.62</v>
      </c>
      <c r="F93" s="19">
        <v>3239</v>
      </c>
      <c r="G93" s="5" t="s">
        <v>161</v>
      </c>
      <c r="H93" s="5"/>
    </row>
    <row r="94" spans="2:8" ht="25.95" customHeight="1" x14ac:dyDescent="0.3">
      <c r="B94" s="20" t="s">
        <v>64</v>
      </c>
      <c r="C94" s="20" t="s">
        <v>65</v>
      </c>
      <c r="D94" s="20" t="s">
        <v>179</v>
      </c>
      <c r="E94" s="14">
        <v>4.38</v>
      </c>
      <c r="F94" s="19">
        <v>3239</v>
      </c>
      <c r="G94" s="5" t="s">
        <v>161</v>
      </c>
      <c r="H94" s="5"/>
    </row>
    <row r="95" spans="2:8" ht="25.95" customHeight="1" x14ac:dyDescent="0.3">
      <c r="B95" s="20" t="s">
        <v>138</v>
      </c>
      <c r="C95" s="20" t="s">
        <v>171</v>
      </c>
      <c r="D95" s="20" t="s">
        <v>171</v>
      </c>
      <c r="E95" s="14">
        <f>91.63+580</f>
        <v>671.63</v>
      </c>
      <c r="F95" s="19">
        <v>3237</v>
      </c>
      <c r="G95" s="5" t="s">
        <v>159</v>
      </c>
      <c r="H95" s="5"/>
    </row>
    <row r="96" spans="2:8" ht="25.95" customHeight="1" x14ac:dyDescent="0.3">
      <c r="B96" s="20" t="s">
        <v>102</v>
      </c>
      <c r="C96" s="20" t="s">
        <v>103</v>
      </c>
      <c r="D96" s="20" t="s">
        <v>172</v>
      </c>
      <c r="E96" s="14">
        <v>2981.66</v>
      </c>
      <c r="F96" s="19">
        <v>3211</v>
      </c>
      <c r="G96" s="5" t="s">
        <v>168</v>
      </c>
      <c r="H96" s="5"/>
    </row>
    <row r="97" spans="2:8" ht="25.95" customHeight="1" x14ac:dyDescent="0.3">
      <c r="B97" s="20" t="s">
        <v>145</v>
      </c>
      <c r="C97" s="20" t="s">
        <v>171</v>
      </c>
      <c r="D97" s="20" t="s">
        <v>171</v>
      </c>
      <c r="E97" s="14">
        <v>183.27</v>
      </c>
      <c r="F97" s="19">
        <v>3237</v>
      </c>
      <c r="G97" s="5" t="s">
        <v>159</v>
      </c>
      <c r="H97" s="5"/>
    </row>
    <row r="98" spans="2:8" ht="25.95" customHeight="1" x14ac:dyDescent="0.3">
      <c r="B98" s="20" t="s">
        <v>107</v>
      </c>
      <c r="C98" s="20" t="s">
        <v>171</v>
      </c>
      <c r="D98" s="20" t="s">
        <v>171</v>
      </c>
      <c r="E98" s="14">
        <v>61.3</v>
      </c>
      <c r="F98" s="19">
        <v>3293</v>
      </c>
      <c r="G98" s="5" t="s">
        <v>108</v>
      </c>
      <c r="H98" s="5"/>
    </row>
    <row r="99" spans="2:8" ht="25.95" customHeight="1" x14ac:dyDescent="0.3">
      <c r="B99" s="20" t="s">
        <v>48</v>
      </c>
      <c r="C99" s="20" t="s">
        <v>49</v>
      </c>
      <c r="D99" s="20" t="s">
        <v>172</v>
      </c>
      <c r="E99" s="14">
        <v>197.59</v>
      </c>
      <c r="F99" s="19">
        <v>3234</v>
      </c>
      <c r="G99" s="5" t="s">
        <v>203</v>
      </c>
      <c r="H99" s="5"/>
    </row>
    <row r="100" spans="2:8" ht="25.95" customHeight="1" x14ac:dyDescent="0.3">
      <c r="B100" s="20" t="s">
        <v>118</v>
      </c>
      <c r="C100" s="20" t="s">
        <v>119</v>
      </c>
      <c r="D100" s="20" t="s">
        <v>173</v>
      </c>
      <c r="E100" s="14">
        <v>550</v>
      </c>
      <c r="F100" s="19">
        <v>3232</v>
      </c>
      <c r="G100" s="5" t="s">
        <v>201</v>
      </c>
      <c r="H100" s="5"/>
    </row>
    <row r="101" spans="2:8" ht="25.95" customHeight="1" x14ac:dyDescent="0.3">
      <c r="B101" s="20" t="s">
        <v>94</v>
      </c>
      <c r="C101" s="20" t="s">
        <v>95</v>
      </c>
      <c r="D101" s="20" t="s">
        <v>172</v>
      </c>
      <c r="E101" s="14">
        <v>150.63999999999999</v>
      </c>
      <c r="F101" s="19">
        <v>3232</v>
      </c>
      <c r="G101" s="5" t="s">
        <v>201</v>
      </c>
      <c r="H101" s="5"/>
    </row>
    <row r="102" spans="2:8" ht="25.95" customHeight="1" x14ac:dyDescent="0.3">
      <c r="B102" s="20" t="s">
        <v>13</v>
      </c>
      <c r="C102" s="20" t="s">
        <v>14</v>
      </c>
      <c r="D102" s="20" t="s">
        <v>131</v>
      </c>
      <c r="E102" s="14">
        <f>476.78+9.64</f>
        <v>486.41999999999996</v>
      </c>
      <c r="F102" s="19">
        <v>3431</v>
      </c>
      <c r="G102" s="5" t="s">
        <v>15</v>
      </c>
      <c r="H102" s="5"/>
    </row>
    <row r="103" spans="2:8" ht="25.95" customHeight="1" x14ac:dyDescent="0.3">
      <c r="B103" s="20" t="s">
        <v>132</v>
      </c>
      <c r="C103" s="20" t="s">
        <v>171</v>
      </c>
      <c r="D103" s="20" t="s">
        <v>171</v>
      </c>
      <c r="E103" s="15">
        <f>3240+183.27</f>
        <v>3423.27</v>
      </c>
      <c r="F103" s="19">
        <v>3237</v>
      </c>
      <c r="G103" s="5" t="s">
        <v>159</v>
      </c>
      <c r="H103" s="5"/>
    </row>
    <row r="104" spans="2:8" ht="25.95" customHeight="1" x14ac:dyDescent="0.3">
      <c r="B104" s="20" t="s">
        <v>143</v>
      </c>
      <c r="C104" s="20" t="s">
        <v>171</v>
      </c>
      <c r="D104" s="20" t="s">
        <v>171</v>
      </c>
      <c r="E104" s="14">
        <v>1386.79</v>
      </c>
      <c r="F104" s="19">
        <v>3237</v>
      </c>
      <c r="G104" s="5" t="s">
        <v>159</v>
      </c>
      <c r="H104" s="5"/>
    </row>
    <row r="105" spans="2:8" ht="25.95" customHeight="1" x14ac:dyDescent="0.3">
      <c r="B105" s="20" t="s">
        <v>170</v>
      </c>
      <c r="C105" s="20">
        <v>18683136487</v>
      </c>
      <c r="D105" s="20" t="s">
        <v>131</v>
      </c>
      <c r="E105" s="14">
        <v>486.35</v>
      </c>
      <c r="F105" s="19">
        <v>3295</v>
      </c>
      <c r="G105" s="5" t="s">
        <v>163</v>
      </c>
      <c r="H105" s="5"/>
    </row>
    <row r="106" spans="2:8" ht="25.95" customHeight="1" x14ac:dyDescent="0.3">
      <c r="B106" s="21" t="s">
        <v>170</v>
      </c>
      <c r="C106" s="20">
        <v>18683136487</v>
      </c>
      <c r="D106" s="20" t="s">
        <v>131</v>
      </c>
      <c r="E106" s="14">
        <v>85</v>
      </c>
      <c r="F106" s="19">
        <v>3213</v>
      </c>
      <c r="G106" s="5" t="s">
        <v>194</v>
      </c>
      <c r="H106" s="5" t="s">
        <v>169</v>
      </c>
    </row>
    <row r="107" spans="2:8" ht="25.95" customHeight="1" x14ac:dyDescent="0.3">
      <c r="B107" s="20" t="s">
        <v>170</v>
      </c>
      <c r="C107" s="20">
        <v>18683136487</v>
      </c>
      <c r="D107" s="20" t="s">
        <v>131</v>
      </c>
      <c r="E107" s="14">
        <v>594.80999999999995</v>
      </c>
      <c r="F107" s="19">
        <v>3224</v>
      </c>
      <c r="G107" s="5" t="s">
        <v>206</v>
      </c>
      <c r="H107" s="5" t="s">
        <v>169</v>
      </c>
    </row>
    <row r="108" spans="2:8" ht="25.95" customHeight="1" x14ac:dyDescent="0.3">
      <c r="B108" s="20" t="s">
        <v>170</v>
      </c>
      <c r="C108" s="20">
        <v>18683136487</v>
      </c>
      <c r="D108" s="20" t="s">
        <v>131</v>
      </c>
      <c r="E108" s="14">
        <v>8469.2999999999993</v>
      </c>
      <c r="F108" s="19">
        <v>3232</v>
      </c>
      <c r="G108" s="5" t="s">
        <v>201</v>
      </c>
      <c r="H108" s="5" t="s">
        <v>169</v>
      </c>
    </row>
    <row r="109" spans="2:8" ht="25.95" customHeight="1" x14ac:dyDescent="0.3">
      <c r="B109" s="20" t="s">
        <v>170</v>
      </c>
      <c r="C109" s="20">
        <v>18683136487</v>
      </c>
      <c r="D109" s="20" t="s">
        <v>131</v>
      </c>
      <c r="E109" s="14">
        <v>5000.82</v>
      </c>
      <c r="F109" s="19">
        <v>3232</v>
      </c>
      <c r="G109" s="5" t="s">
        <v>201</v>
      </c>
      <c r="H109" s="5" t="s">
        <v>169</v>
      </c>
    </row>
    <row r="110" spans="2:8" ht="25.95" customHeight="1" x14ac:dyDescent="0.3">
      <c r="B110" s="20" t="s">
        <v>170</v>
      </c>
      <c r="C110" s="20">
        <v>18683136487</v>
      </c>
      <c r="D110" s="20" t="s">
        <v>131</v>
      </c>
      <c r="E110" s="14">
        <v>1950</v>
      </c>
      <c r="F110" s="19">
        <v>3235</v>
      </c>
      <c r="G110" s="5" t="s">
        <v>204</v>
      </c>
      <c r="H110" s="5" t="s">
        <v>169</v>
      </c>
    </row>
    <row r="111" spans="2:8" ht="25.95" customHeight="1" x14ac:dyDescent="0.3">
      <c r="B111" s="20" t="s">
        <v>170</v>
      </c>
      <c r="C111" s="20">
        <v>18683136487</v>
      </c>
      <c r="D111" s="20" t="s">
        <v>131</v>
      </c>
      <c r="E111" s="14">
        <v>156.74</v>
      </c>
      <c r="F111" s="19">
        <v>3235</v>
      </c>
      <c r="G111" s="5" t="s">
        <v>204</v>
      </c>
      <c r="H111" s="5" t="s">
        <v>169</v>
      </c>
    </row>
    <row r="112" spans="2:8" ht="25.95" customHeight="1" x14ac:dyDescent="0.3">
      <c r="B112" s="20" t="s">
        <v>170</v>
      </c>
      <c r="C112" s="20">
        <v>18683136487</v>
      </c>
      <c r="D112" s="20" t="s">
        <v>131</v>
      </c>
      <c r="E112" s="14">
        <v>44.75</v>
      </c>
      <c r="F112" s="19">
        <v>3235</v>
      </c>
      <c r="G112" s="5" t="s">
        <v>204</v>
      </c>
      <c r="H112" s="5" t="s">
        <v>169</v>
      </c>
    </row>
    <row r="113" spans="2:8" ht="25.95" customHeight="1" x14ac:dyDescent="0.3">
      <c r="B113" s="20" t="s">
        <v>170</v>
      </c>
      <c r="C113" s="20">
        <v>18683136487</v>
      </c>
      <c r="D113" s="20" t="s">
        <v>131</v>
      </c>
      <c r="E113" s="14">
        <v>4.57</v>
      </c>
      <c r="F113" s="19">
        <v>3235</v>
      </c>
      <c r="G113" s="5" t="s">
        <v>204</v>
      </c>
      <c r="H113" s="5" t="s">
        <v>169</v>
      </c>
    </row>
    <row r="114" spans="2:8" ht="25.95" customHeight="1" x14ac:dyDescent="0.3">
      <c r="B114" s="20" t="s">
        <v>170</v>
      </c>
      <c r="C114" s="20">
        <v>18683136487</v>
      </c>
      <c r="D114" s="20" t="s">
        <v>131</v>
      </c>
      <c r="E114" s="14">
        <v>67.14</v>
      </c>
      <c r="F114" s="18">
        <v>3235</v>
      </c>
      <c r="G114" s="4" t="s">
        <v>204</v>
      </c>
      <c r="H114" s="5" t="s">
        <v>169</v>
      </c>
    </row>
    <row r="115" spans="2:8" ht="25.95" customHeight="1" x14ac:dyDescent="0.3">
      <c r="B115" s="25" t="s">
        <v>130</v>
      </c>
      <c r="C115" s="26"/>
      <c r="D115" s="26"/>
      <c r="E115" s="17">
        <f>SUM(E10:E114)</f>
        <v>137911.18000000002</v>
      </c>
      <c r="F115" s="7"/>
      <c r="G115" s="7"/>
      <c r="H115" s="7"/>
    </row>
    <row r="116" spans="2:8" x14ac:dyDescent="0.3">
      <c r="B116" s="8"/>
      <c r="C116" s="8"/>
      <c r="D116" s="8"/>
      <c r="E116" s="11"/>
      <c r="F116" s="8"/>
    </row>
    <row r="117" spans="2:8" x14ac:dyDescent="0.3">
      <c r="B117" s="12" t="s">
        <v>208</v>
      </c>
      <c r="C117" s="8"/>
      <c r="D117" s="8"/>
      <c r="E117" s="11"/>
      <c r="F117" s="8"/>
    </row>
    <row r="118" spans="2:8" ht="28.05" customHeight="1" x14ac:dyDescent="0.3">
      <c r="B118" s="3" t="s">
        <v>207</v>
      </c>
      <c r="C118" s="10" t="s">
        <v>209</v>
      </c>
      <c r="D118" s="3" t="s">
        <v>155</v>
      </c>
      <c r="E118" s="29" t="s">
        <v>156</v>
      </c>
      <c r="F118" s="30"/>
    </row>
    <row r="119" spans="2:8" ht="28.05" customHeight="1" x14ac:dyDescent="0.3">
      <c r="B119" s="20" t="s">
        <v>210</v>
      </c>
      <c r="C119" s="14">
        <f>240782.13+76834.98</f>
        <v>317617.11</v>
      </c>
      <c r="D119" s="4">
        <v>3111</v>
      </c>
      <c r="E119" s="31" t="s">
        <v>188</v>
      </c>
      <c r="F119" s="32"/>
    </row>
    <row r="120" spans="2:8" ht="28.05" customHeight="1" x14ac:dyDescent="0.3">
      <c r="B120" s="20" t="s">
        <v>210</v>
      </c>
      <c r="C120" s="14">
        <v>422.57</v>
      </c>
      <c r="D120" s="4">
        <v>3112</v>
      </c>
      <c r="E120" s="31" t="s">
        <v>190</v>
      </c>
      <c r="F120" s="32"/>
    </row>
    <row r="121" spans="2:8" ht="28.05" customHeight="1" x14ac:dyDescent="0.3">
      <c r="B121" s="20" t="s">
        <v>210</v>
      </c>
      <c r="C121" s="14">
        <v>164.07</v>
      </c>
      <c r="D121" s="4">
        <v>3114</v>
      </c>
      <c r="E121" s="31" t="s">
        <v>189</v>
      </c>
      <c r="F121" s="32"/>
    </row>
    <row r="122" spans="2:8" ht="28.05" customHeight="1" x14ac:dyDescent="0.3">
      <c r="B122" s="20" t="s">
        <v>210</v>
      </c>
      <c r="C122" s="14">
        <v>5797.05</v>
      </c>
      <c r="D122" s="5">
        <v>3121</v>
      </c>
      <c r="E122" s="33" t="s">
        <v>191</v>
      </c>
      <c r="F122" s="32"/>
    </row>
    <row r="123" spans="2:8" ht="28.05" customHeight="1" x14ac:dyDescent="0.3">
      <c r="B123" s="20" t="s">
        <v>210</v>
      </c>
      <c r="C123" s="14">
        <f>39729.05+12816.79+27.08</f>
        <v>52572.920000000006</v>
      </c>
      <c r="D123" s="5">
        <v>3132</v>
      </c>
      <c r="E123" s="33" t="s">
        <v>192</v>
      </c>
      <c r="F123" s="32"/>
    </row>
    <row r="124" spans="2:8" ht="28.05" customHeight="1" x14ac:dyDescent="0.3">
      <c r="B124" s="20" t="s">
        <v>210</v>
      </c>
      <c r="C124" s="14">
        <v>5646.42</v>
      </c>
      <c r="D124" s="5">
        <v>3211</v>
      </c>
      <c r="E124" s="33" t="s">
        <v>168</v>
      </c>
      <c r="F124" s="32"/>
    </row>
    <row r="125" spans="2:8" ht="28.05" customHeight="1" x14ac:dyDescent="0.3">
      <c r="B125" s="20" t="s">
        <v>210</v>
      </c>
      <c r="C125" s="14">
        <f>4714.35+142.4</f>
        <v>4856.75</v>
      </c>
      <c r="D125" s="5">
        <v>3212</v>
      </c>
      <c r="E125" s="33" t="s">
        <v>193</v>
      </c>
      <c r="F125" s="32"/>
    </row>
    <row r="126" spans="2:8" ht="28.05" customHeight="1" x14ac:dyDescent="0.3">
      <c r="B126" s="6" t="s">
        <v>130</v>
      </c>
      <c r="C126" s="36">
        <f>SUM(C119:C125)</f>
        <v>387076.88999999996</v>
      </c>
      <c r="D126" s="4"/>
      <c r="E126" s="34"/>
      <c r="F126" s="35"/>
    </row>
    <row r="127" spans="2:8" x14ac:dyDescent="0.3">
      <c r="B127" s="8"/>
      <c r="C127" s="8"/>
      <c r="D127" s="8"/>
      <c r="E127" s="11"/>
      <c r="F127" s="8"/>
    </row>
    <row r="128" spans="2:8" x14ac:dyDescent="0.3">
      <c r="B128" s="8"/>
      <c r="C128" s="8"/>
      <c r="D128" s="8"/>
      <c r="E128" s="11"/>
      <c r="F128" s="8"/>
    </row>
    <row r="129" spans="2:6" x14ac:dyDescent="0.3">
      <c r="B129" s="8"/>
      <c r="C129" s="8"/>
      <c r="D129" s="8"/>
      <c r="E129" s="11"/>
      <c r="F129" s="8"/>
    </row>
    <row r="130" spans="2:6" x14ac:dyDescent="0.3">
      <c r="B130" s="8"/>
      <c r="C130" s="8"/>
      <c r="D130" s="8"/>
      <c r="E130" s="11"/>
      <c r="F130" s="8"/>
    </row>
    <row r="131" spans="2:6" x14ac:dyDescent="0.3">
      <c r="B131" s="8"/>
      <c r="C131" s="8"/>
      <c r="D131" s="8"/>
      <c r="E131" s="11"/>
      <c r="F131" s="8"/>
    </row>
  </sheetData>
  <autoFilter ref="B9:H9" xr:uid="{CF709F9B-6886-45DA-A3D7-8F7F578696B6}"/>
  <sortState ref="B10:H104">
    <sortCondition ref="B10"/>
  </sortState>
  <mergeCells count="11">
    <mergeCell ref="E125:F125"/>
    <mergeCell ref="E126:F126"/>
    <mergeCell ref="E121:F121"/>
    <mergeCell ref="E122:F122"/>
    <mergeCell ref="E123:F123"/>
    <mergeCell ref="E124:F124"/>
    <mergeCell ref="B115:D115"/>
    <mergeCell ref="B6:H7"/>
    <mergeCell ref="E118:F118"/>
    <mergeCell ref="E119:F119"/>
    <mergeCell ref="E120:F120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Vladimirka Telenta</cp:lastModifiedBy>
  <cp:lastPrinted>2024-02-21T07:02:07Z</cp:lastPrinted>
  <dcterms:created xsi:type="dcterms:W3CDTF">2024-02-19T14:00:51Z</dcterms:created>
  <dcterms:modified xsi:type="dcterms:W3CDTF">2024-02-21T09:04:26Z</dcterms:modified>
</cp:coreProperties>
</file>